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<sst xmlns="http://schemas.openxmlformats.org/spreadsheetml/2006/main" count="167" uniqueCount="152">
  <si>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</si>
  <si>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</si>
  <si>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</si>
  <si>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</si>
  <si>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</si>
  <si>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</si>
  <si>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</si>
  <si>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</si>
  <si>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</si>
  <si>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</si>
  <si>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</si>
  <si>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</si>
  <si>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</si>
  <si>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</si>
  <si>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</si>
  <si>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</si>
  <si>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</si>
  <si>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</si>
  <si>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</si>
  <si>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</si>
  <si>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</si>
  <si>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</si>
  <si>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</si>
  <si>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</si>
  <si>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</si>
  <si>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</si>
  <si>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</si>
  <si>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</si>
  <si>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</si>
  <si>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</si>
  <si>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</si>
  <si>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</si>
  <si>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</si>
  <si>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</si>
  <si>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</si>
  <si>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</si>
  <si>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</si>
  <si>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</si>
  <si>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</si>
  <si>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</si>
  <si>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</si>
  <si>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</si>
  <si>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</si>
  <si>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</si>
  <si>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</si>
  <si>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</si>
  <si>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</si>
  <si>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</si>
  <si>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</si>
  <si>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</si>
  <si>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</si>
  <si>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</si>
  <si>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</si>
  <si>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</si>
  <si>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</si>
  <si>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</si>
  <si>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</si>
  <si>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</si>
  <si>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</si>
  <si>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</si>
  <si>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</si>
  <si>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</si>
  <si>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</si>
  <si>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</si>
  <si>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</si>
  <si>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</si>
  <si>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</si>
  <si>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</si>
  <si>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</si>
  <si>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</si>
  <si>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</si>
  <si>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</si>
  <si>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</si>
  <si>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</si>
  <si>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</si>
  <si>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</si>
  <si>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</si>
  <si>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</si>
  <si>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</si>
  <si>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</si>
  <si>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</si>
  <si>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</si>
  <si>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</si>
  <si>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</si>
  <si>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</si>
  <si>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</si>
  <si>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</si>
  <si>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</si>
  <si>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</si>
  <si>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</si>
  <si>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</si>
  <si>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</si>
  <si>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</si>
  <si>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</si>
  <si>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</si>
  <si>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</si>
  <si>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</si>
  <si>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</si>
  <si>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</si>
  <si>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</si>
  <si>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</si>
  <si>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</si>
  <si>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</si>
  <si>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</si>
  <si>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</si>
  <si>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</si>
  <si>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</si>
  <si>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</si>
  <si>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</si>
  <si>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</si>
  <si>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</si>
  <si>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</si>
  <si>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</si>
  <si>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</si>
  <si>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</si>
  <si>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</si>
  <si>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</si>
  <si>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</si>
  <si>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</si>
  <si>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</si>
  <si>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</si>
  <si>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</si>
  <si>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</si>
  <si>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</si>
  <si>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</si>
  <si>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</si>
  <si>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</si>
  <si>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</si>
  <si>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</si>
  <si>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</si>
  <si>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</si>
  <si>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</si>
  <si>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</si>
  <si>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</si>
  <si>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</si>
  <si>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</si>
  <si>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</si>
  <si>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</si>
  <si>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</si>
  <si>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</si>
  <si>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</si>
  <si>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</si>
  <si>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</si>
  <si>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</si>
  <si>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</si>
  <si>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</si>
  <si>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</si>
  <si>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</si>
  <si>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</si>
  <si>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</si>
  <si>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</si>
  <si>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31.05.2013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</si>
</sst>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5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61">
      <selection activeCell="G26" sqref="G26"/>
    </sheetView>
  </sheetViews>
  <sheetFormatPr defaultColWidth="9.140625" defaultRowHeight="15"/>
  <cols>
    <col min="1" max="1" width="37.57421875" style="0" customWidth="1"/>
    <col min="3" max="3" width="16.8515625" style="0" customWidth="1"/>
    <col min="4" max="4" width="13.7109375" style="0" bestFit="1" customWidth="1"/>
    <col min="5" max="5" width="14.8515625" style="0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0" t="s">
        <v>151</v>
      </c>
      <c r="B1" s="50"/>
      <c r="C1" s="50"/>
      <c r="D1" s="50"/>
      <c r="E1" s="50"/>
      <c r="F1" s="50"/>
      <c r="G1" s="50"/>
    </row>
    <row r="2" spans="1:7" ht="15.75">
      <c r="A2" s="50" t="s">
        <v>107</v>
      </c>
      <c r="B2" s="50"/>
      <c r="C2" s="50"/>
      <c r="D2" s="50"/>
      <c r="E2" s="50"/>
      <c r="F2" s="50"/>
      <c r="G2" s="5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8" t="s">
        <v>140</v>
      </c>
      <c r="B4" s="28"/>
      <c r="C4" s="28"/>
      <c r="D4" s="28"/>
      <c r="E4" s="28"/>
      <c r="F4" s="28"/>
      <c r="G4" s="28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5" t="s">
        <v>4</v>
      </c>
      <c r="B7" s="46"/>
      <c r="C7" s="46"/>
      <c r="D7" s="46"/>
      <c r="E7" s="46"/>
      <c r="F7" s="46"/>
      <c r="G7" s="47"/>
    </row>
    <row r="8" spans="1:7" ht="15">
      <c r="A8" s="10" t="s">
        <v>112</v>
      </c>
      <c r="B8" s="11" t="s">
        <v>7</v>
      </c>
      <c r="C8" s="12"/>
      <c r="D8" s="12">
        <v>8686447.96</v>
      </c>
      <c r="E8" s="13">
        <f aca="true" t="shared" si="0" ref="E8:E13">C8+D8</f>
        <v>8686447.96</v>
      </c>
      <c r="F8" s="14">
        <v>1</v>
      </c>
      <c r="G8" s="12">
        <f>E8*F8</f>
        <v>8686447.96</v>
      </c>
    </row>
    <row r="9" spans="1:10" ht="46.5" customHeight="1">
      <c r="A9" s="10" t="s">
        <v>113</v>
      </c>
      <c r="B9" s="11" t="s">
        <v>8</v>
      </c>
      <c r="C9" s="12">
        <v>117153.41</v>
      </c>
      <c r="D9" s="15">
        <v>64427.57</v>
      </c>
      <c r="E9" s="13">
        <f t="shared" si="0"/>
        <v>181580.98</v>
      </c>
      <c r="F9" s="14">
        <v>1</v>
      </c>
      <c r="G9" s="13">
        <f>E9*F9</f>
        <v>181580.98</v>
      </c>
      <c r="H9" s="42"/>
      <c r="I9" s="44"/>
      <c r="J9" s="44"/>
    </row>
    <row r="10" spans="1:7" ht="15">
      <c r="A10" s="10" t="s">
        <v>114</v>
      </c>
      <c r="B10" s="11" t="s">
        <v>9</v>
      </c>
      <c r="C10" s="12">
        <v>2479166.67</v>
      </c>
      <c r="D10" s="12">
        <v>798054.67</v>
      </c>
      <c r="E10" s="13">
        <f t="shared" si="0"/>
        <v>3277221.34</v>
      </c>
      <c r="F10" s="14">
        <v>1</v>
      </c>
      <c r="G10" s="12">
        <f>E10*F10</f>
        <v>3277221.34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2596320.08</v>
      </c>
      <c r="D13" s="12">
        <f>SUM(D8:D12)</f>
        <v>9548930.200000001</v>
      </c>
      <c r="E13" s="12">
        <f t="shared" si="0"/>
        <v>12145250.280000001</v>
      </c>
      <c r="F13" s="14" t="s">
        <v>115</v>
      </c>
      <c r="G13" s="12">
        <f>SUM(G8:G12)</f>
        <v>12145250.280000001</v>
      </c>
    </row>
    <row r="14" spans="1:7" ht="15">
      <c r="A14" s="45" t="s">
        <v>11</v>
      </c>
      <c r="B14" s="46"/>
      <c r="C14" s="46"/>
      <c r="D14" s="46"/>
      <c r="E14" s="46"/>
      <c r="F14" s="46"/>
      <c r="G14" s="47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/>
      <c r="D16" s="15">
        <v>79176.01</v>
      </c>
      <c r="E16" s="13">
        <f>C16+D16</f>
        <v>79176.01</v>
      </c>
      <c r="F16" s="17">
        <v>1</v>
      </c>
      <c r="G16" s="13">
        <f>F16*E16</f>
        <v>79176.01</v>
      </c>
      <c r="H16" s="6"/>
    </row>
    <row r="17" spans="1:7" ht="15">
      <c r="A17" s="10" t="s">
        <v>116</v>
      </c>
      <c r="B17" s="16" t="s">
        <v>21</v>
      </c>
      <c r="C17" s="13">
        <f>SUM(C15:C16)</f>
        <v>0</v>
      </c>
      <c r="D17" s="13">
        <f>SUM(D15:D16)</f>
        <v>79176.01</v>
      </c>
      <c r="E17" s="13">
        <f>C17+D17</f>
        <v>79176.01</v>
      </c>
      <c r="F17" s="17" t="s">
        <v>115</v>
      </c>
      <c r="G17" s="13">
        <f>SUM(G15:G16)</f>
        <v>79176.01</v>
      </c>
    </row>
    <row r="18" spans="1:7" ht="15">
      <c r="A18" s="45" t="s">
        <v>17</v>
      </c>
      <c r="B18" s="46"/>
      <c r="C18" s="46"/>
      <c r="D18" s="46"/>
      <c r="E18" s="46"/>
      <c r="F18" s="46"/>
      <c r="G18" s="47"/>
    </row>
    <row r="19" spans="1:7" ht="121.5" customHeight="1">
      <c r="A19" s="10" t="s">
        <v>18</v>
      </c>
      <c r="B19" s="16" t="s">
        <v>22</v>
      </c>
      <c r="C19" s="13">
        <v>2329.84</v>
      </c>
      <c r="D19" s="13">
        <v>35944</v>
      </c>
      <c r="E19" s="13">
        <f>C19+D19</f>
        <v>38273.84</v>
      </c>
      <c r="F19" s="18">
        <v>1</v>
      </c>
      <c r="G19" s="13">
        <f>E19*F19</f>
        <v>38273.84</v>
      </c>
    </row>
    <row r="20" spans="1:7" ht="15">
      <c r="A20" s="10" t="s">
        <v>19</v>
      </c>
      <c r="B20" s="16" t="s">
        <v>30</v>
      </c>
      <c r="C20" s="13"/>
      <c r="D20" s="13"/>
      <c r="E20" s="13">
        <f>C20+D20</f>
        <v>0</v>
      </c>
      <c r="F20" s="18">
        <v>1</v>
      </c>
      <c r="G20" s="13">
        <f>E20*F20</f>
        <v>0</v>
      </c>
    </row>
    <row r="21" spans="1:7" ht="15">
      <c r="A21" s="19" t="s">
        <v>117</v>
      </c>
      <c r="B21" s="16" t="s">
        <v>31</v>
      </c>
      <c r="C21" s="13">
        <f>SUM(C19:C20)</f>
        <v>2329.84</v>
      </c>
      <c r="D21" s="13">
        <f>SUM(D19:D20)</f>
        <v>35944</v>
      </c>
      <c r="E21" s="13">
        <f>C21+D21</f>
        <v>38273.84</v>
      </c>
      <c r="F21" s="18" t="s">
        <v>115</v>
      </c>
      <c r="G21" s="13">
        <f>SUM(G19:G20)</f>
        <v>38273.84</v>
      </c>
    </row>
    <row r="22" spans="1:7" ht="15">
      <c r="A22" s="45" t="s">
        <v>118</v>
      </c>
      <c r="B22" s="46"/>
      <c r="C22" s="46"/>
      <c r="D22" s="46"/>
      <c r="E22" s="46"/>
      <c r="F22" s="46"/>
      <c r="G22" s="47"/>
    </row>
    <row r="23" spans="1:8" ht="47.25" customHeight="1">
      <c r="A23" s="10" t="s">
        <v>23</v>
      </c>
      <c r="B23" s="16" t="s">
        <v>32</v>
      </c>
      <c r="C23" s="13"/>
      <c r="D23" s="15">
        <v>86343382.08</v>
      </c>
      <c r="E23" s="13">
        <f>C23+D23</f>
        <v>86343382.08</v>
      </c>
      <c r="F23" s="18">
        <v>1</v>
      </c>
      <c r="G23" s="13">
        <f>E23*F23</f>
        <v>86343382.08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129615576.64</v>
      </c>
      <c r="E25" s="13">
        <f t="shared" si="1"/>
        <v>129615576.64</v>
      </c>
      <c r="F25" s="18">
        <v>0.5</v>
      </c>
      <c r="G25" s="13">
        <f t="shared" si="2"/>
        <v>64807788.32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44495493.16</v>
      </c>
      <c r="D32" s="15">
        <v>5009417.81</v>
      </c>
      <c r="E32" s="13">
        <f t="shared" si="1"/>
        <v>49504910.97</v>
      </c>
      <c r="F32" s="18">
        <v>1</v>
      </c>
      <c r="G32" s="13">
        <f t="shared" si="2"/>
        <v>49504910.97</v>
      </c>
      <c r="H32" s="42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44495493.16</v>
      </c>
      <c r="D37" s="13">
        <f>SUM(D23:D36)</f>
        <v>220968376.53</v>
      </c>
      <c r="E37" s="13">
        <f t="shared" si="1"/>
        <v>265463869.69</v>
      </c>
      <c r="F37" s="18" t="s">
        <v>115</v>
      </c>
      <c r="G37" s="13">
        <f>SUM(G23:G36)</f>
        <v>200656081.37</v>
      </c>
    </row>
    <row r="38" spans="1:7" ht="15">
      <c r="A38" s="45" t="s">
        <v>43</v>
      </c>
      <c r="B38" s="46"/>
      <c r="C38" s="46"/>
      <c r="D38" s="46"/>
      <c r="E38" s="46"/>
      <c r="F38" s="46"/>
      <c r="G38" s="47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76000</v>
      </c>
      <c r="E40" s="13">
        <f>C40+D40</f>
        <v>76000</v>
      </c>
      <c r="F40" s="18">
        <v>1</v>
      </c>
      <c r="G40" s="13">
        <f aca="true" t="shared" si="3" ref="G40:G61">E40*F40</f>
        <v>76000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64602705.31</v>
      </c>
      <c r="D46" s="15">
        <v>0</v>
      </c>
      <c r="E46" s="13">
        <f t="shared" si="4"/>
        <v>64602705.31</v>
      </c>
      <c r="F46" s="18">
        <v>1</v>
      </c>
      <c r="G46" s="13">
        <f t="shared" si="3"/>
        <v>64602705.31</v>
      </c>
      <c r="H46" s="34"/>
      <c r="I46" s="35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286959.39</v>
      </c>
      <c r="E54" s="13">
        <f t="shared" si="4"/>
        <v>286959.39</v>
      </c>
      <c r="F54" s="18">
        <v>1</v>
      </c>
      <c r="G54" s="13">
        <f t="shared" si="3"/>
        <v>286959.39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4372038.24</v>
      </c>
      <c r="D56" s="13"/>
      <c r="E56" s="13">
        <f t="shared" si="4"/>
        <v>4372038.24</v>
      </c>
      <c r="F56" s="18">
        <v>1</v>
      </c>
      <c r="G56" s="13">
        <f t="shared" si="3"/>
        <v>4372038.24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708</v>
      </c>
      <c r="E59" s="13">
        <f t="shared" si="4"/>
        <v>708</v>
      </c>
      <c r="F59" s="18">
        <v>1</v>
      </c>
      <c r="G59" s="13">
        <f t="shared" si="3"/>
        <v>708</v>
      </c>
      <c r="H59" s="34"/>
      <c r="I59" s="35"/>
      <c r="J59" s="35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/>
      <c r="D61" s="13">
        <v>9171.41</v>
      </c>
      <c r="E61" s="13">
        <f t="shared" si="4"/>
        <v>9171.41</v>
      </c>
      <c r="F61" s="18">
        <v>0.1</v>
      </c>
      <c r="G61" s="13">
        <f t="shared" si="3"/>
        <v>917.1410000000001</v>
      </c>
    </row>
    <row r="62" spans="1:7" ht="15">
      <c r="A62" s="10" t="s">
        <v>135</v>
      </c>
      <c r="B62" s="16" t="s">
        <v>87</v>
      </c>
      <c r="C62" s="13">
        <f>SUM(C39:C61)</f>
        <v>68974743.55</v>
      </c>
      <c r="D62" s="13">
        <f>SUM(D39:D61)</f>
        <v>372838.8</v>
      </c>
      <c r="E62" s="13">
        <f t="shared" si="4"/>
        <v>69347582.35</v>
      </c>
      <c r="F62" s="18" t="s">
        <v>115</v>
      </c>
      <c r="G62" s="13">
        <f>SUM(G39:G61)</f>
        <v>69339328.081</v>
      </c>
    </row>
    <row r="63" spans="1:7" ht="15">
      <c r="A63" s="45" t="s">
        <v>77</v>
      </c>
      <c r="B63" s="46"/>
      <c r="C63" s="46"/>
      <c r="D63" s="46"/>
      <c r="E63" s="46"/>
      <c r="F63" s="46"/>
      <c r="G63" s="47"/>
    </row>
    <row r="64" spans="1:9" ht="60" customHeight="1">
      <c r="A64" s="10" t="s">
        <v>136</v>
      </c>
      <c r="B64" s="21" t="s">
        <v>89</v>
      </c>
      <c r="C64" s="13">
        <v>1370561479.63</v>
      </c>
      <c r="D64" s="22">
        <v>54855280.18</v>
      </c>
      <c r="E64" s="13">
        <f>C64+D64</f>
        <v>1425416759.8100002</v>
      </c>
      <c r="F64" s="18">
        <v>1</v>
      </c>
      <c r="G64" s="13">
        <f>E64*F64</f>
        <v>1425416759.8100002</v>
      </c>
      <c r="H64" s="42"/>
      <c r="I64" s="44"/>
    </row>
    <row r="65" spans="1:7" ht="29.25" customHeight="1">
      <c r="A65" s="39" t="s">
        <v>137</v>
      </c>
      <c r="B65" s="40"/>
      <c r="C65" s="40"/>
      <c r="D65" s="40"/>
      <c r="E65" s="40"/>
      <c r="F65" s="41"/>
      <c r="G65" s="23">
        <f>G13+G17+G21+G37+G62+G64</f>
        <v>1707674869.3910003</v>
      </c>
    </row>
    <row r="66" spans="1:7" ht="29.25" customHeight="1">
      <c r="A66" s="39" t="s">
        <v>138</v>
      </c>
      <c r="B66" s="40"/>
      <c r="C66" s="40"/>
      <c r="D66" s="40"/>
      <c r="E66" s="40"/>
      <c r="F66" s="41"/>
      <c r="G66" s="23">
        <f>G65</f>
        <v>1707674869.3910003</v>
      </c>
    </row>
    <row r="67" spans="1:7" ht="15">
      <c r="A67" s="48" t="s">
        <v>139</v>
      </c>
      <c r="B67" s="48"/>
      <c r="C67" s="48"/>
      <c r="D67" s="48"/>
      <c r="E67" s="48"/>
      <c r="F67" s="48"/>
      <c r="G67" s="49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1431677356.87</v>
      </c>
      <c r="D71" s="13">
        <v>54051582.68</v>
      </c>
      <c r="E71" s="13">
        <f>C71+D71</f>
        <v>1485728939.55</v>
      </c>
      <c r="F71" s="24" t="s">
        <v>115</v>
      </c>
      <c r="G71" s="13">
        <f t="shared" si="6"/>
        <v>1485728939.55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/>
      <c r="D73" s="15">
        <v>237762.36</v>
      </c>
      <c r="E73" s="13">
        <f t="shared" si="5"/>
        <v>237762.36</v>
      </c>
      <c r="F73" s="24" t="s">
        <v>115</v>
      </c>
      <c r="G73" s="13">
        <f t="shared" si="6"/>
        <v>237762.36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6" t="s">
        <v>149</v>
      </c>
      <c r="B78" s="37"/>
      <c r="C78" s="37"/>
      <c r="D78" s="37"/>
      <c r="E78" s="37"/>
      <c r="F78" s="38"/>
      <c r="G78" s="13">
        <f>SUM(G68:G77)</f>
        <v>1485966701.9099998</v>
      </c>
    </row>
    <row r="79" spans="1:7" ht="15">
      <c r="A79" s="28" t="s">
        <v>97</v>
      </c>
      <c r="B79" s="28"/>
      <c r="C79" s="28"/>
      <c r="D79" s="28"/>
      <c r="E79" s="28"/>
      <c r="F79" s="28"/>
      <c r="G79" s="28"/>
    </row>
    <row r="80" spans="1:7" ht="15">
      <c r="A80" s="29" t="s">
        <v>98</v>
      </c>
      <c r="B80" s="29"/>
      <c r="C80" s="29"/>
      <c r="D80" s="29"/>
      <c r="E80" s="29"/>
      <c r="F80" s="29"/>
      <c r="G80" s="13">
        <f>G65-G78</f>
        <v>221708167.48100042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0" t="s">
        <v>101</v>
      </c>
      <c r="B83" s="30"/>
      <c r="C83" s="31"/>
      <c r="D83" s="31"/>
      <c r="E83" s="33" t="s">
        <v>103</v>
      </c>
      <c r="F83" s="33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0" t="s">
        <v>102</v>
      </c>
      <c r="B85" s="30"/>
      <c r="C85" s="32"/>
      <c r="D85" s="32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Максим</cp:lastModifiedBy>
  <cp:lastPrinted>2012-03-22T13:07:23Z</cp:lastPrinted>
  <dcterms:created xsi:type="dcterms:W3CDTF">2009-03-10T12:29:10Z</dcterms:created>
  <dcterms:modified xsi:type="dcterms:W3CDTF">2013-06-26T20:43:41Z</dcterms:modified>
  <cp:category/>
  <cp:version/>
  <cp:contentType/>
  <cp:contentStatus/>
</cp:coreProperties>
</file>