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'стр.1_5'!$22:$22</definedName>
    <definedName name="_xlnm.Print_Area" localSheetId="0">'стр.1_5'!$A$1:$DD$103</definedName>
  </definedNames>
  <calcPr fullCalcOnLoad="1"/>
</workbook>
</file>

<file path=xl/sharedStrings.xml><?xml version="1.0" encoding="utf-8"?>
<sst xmlns="http://schemas.openxmlformats.org/spreadsheetml/2006/main" count="190" uniqueCount="174">
  <si>
    <t>Приложение 1</t>
  </si>
  <si>
    <t>к Указанию Банка России</t>
  </si>
  <si>
    <t xml:space="preserve"> г.</t>
  </si>
  <si>
    <t>»</t>
  </si>
  <si>
    <t>от 15.01.2015 № 3533-У</t>
  </si>
  <si>
    <t>по состоянию на «</t>
  </si>
  <si>
    <t>/</t>
  </si>
  <si>
    <t>Единоличный исполнительный орган</t>
  </si>
  <si>
    <t>Контролер</t>
  </si>
  <si>
    <t>(инициалы, фамилия)</t>
  </si>
  <si>
    <t>Полное/сокращенное фирменные наименования</t>
  </si>
  <si>
    <t>профессионального участника</t>
  </si>
  <si>
    <t>Наименование показателя</t>
  </si>
  <si>
    <t>Код
строки</t>
  </si>
  <si>
    <t>110</t>
  </si>
  <si>
    <t>130</t>
  </si>
  <si>
    <t>140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</si>
  <si>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</si>
  <si>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</si>
  <si>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</si>
  <si>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</si>
  <si>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</si>
  <si>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</si>
  <si>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</si>
  <si>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</si>
  <si>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</si>
  <si>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280</t>
  </si>
  <si>
    <t>Денежные средства</t>
  </si>
  <si>
    <t>290</t>
  </si>
  <si>
    <t>300</t>
  </si>
  <si>
    <t>310</t>
  </si>
  <si>
    <t>410</t>
  </si>
  <si>
    <t>420</t>
  </si>
  <si>
    <t>430</t>
  </si>
  <si>
    <t>450</t>
  </si>
  <si>
    <t>460</t>
  </si>
  <si>
    <t>470</t>
  </si>
  <si>
    <t>Х</t>
  </si>
  <si>
    <t>490</t>
  </si>
  <si>
    <t>510</t>
  </si>
  <si>
    <t>520</t>
  </si>
  <si>
    <t>590</t>
  </si>
  <si>
    <t>610</t>
  </si>
  <si>
    <t>620</t>
  </si>
  <si>
    <t>Кредиторская задолженность</t>
  </si>
  <si>
    <t>(в ред. Указания Банка России</t>
  </si>
  <si>
    <t>Отложенные налоговые активы</t>
  </si>
  <si>
    <t>от 10.12.2015 № 3890-У)</t>
  </si>
  <si>
    <t>РАСЧЕТ РАЗМЕРА СОБСТВЕННЫХ СРЕДСТВ</t>
  </si>
  <si>
    <t>Код формы по ОКУД 0420413</t>
  </si>
  <si>
    <t>Месячная</t>
  </si>
  <si>
    <t>Стоимость, 
руб.</t>
  </si>
  <si>
    <t>Коэффициент</t>
  </si>
  <si>
    <t>Стоимость
с учетом коэффициента, 
руб.</t>
  </si>
  <si>
    <t>СТОИМОСТЬ АКТИВОВ</t>
  </si>
  <si>
    <t>Внеоборотные активы</t>
  </si>
  <si>
    <t>Недвижимое имущество</t>
  </si>
  <si>
    <t>Программно-аппаратные средства</t>
  </si>
  <si>
    <t>010</t>
  </si>
  <si>
    <t>020</t>
  </si>
  <si>
    <t>030</t>
  </si>
  <si>
    <t>040</t>
  </si>
  <si>
    <t>050</t>
  </si>
  <si>
    <t>060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</si>
  <si>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</si>
  <si>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</si>
  <si>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</si>
  <si>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010 - 050</t>
  </si>
  <si>
    <t>Программные средства (за вычетом амортизации)</t>
  </si>
  <si>
    <t>Исключительные права на программы ЭВМ 
и базы данных (за вычетом амортизации)</t>
  </si>
  <si>
    <t>070</t>
  </si>
  <si>
    <t>080</t>
  </si>
  <si>
    <t>090</t>
  </si>
  <si>
    <t>Программы ЭВМ и базы данных, на которые организация не имеет исключительных прав</t>
  </si>
  <si>
    <t>Итого по строкам 070 - 080</t>
  </si>
  <si>
    <t>Отложенные налоговые активы и налог на добавленную стоимость</t>
  </si>
  <si>
    <t>100</t>
  </si>
  <si>
    <t>Итого по строкам 100 - 110</t>
  </si>
  <si>
    <t>Налог на добавленную стоимость 
по приобретенным ценностям, за исключением налога на добавленную стоимость 
по приобретенным ценностям по операциям 
с имуществом, составляющим закрытый инвестиционный фонд, под управлением организации</t>
  </si>
  <si>
    <t>Финансовые вложения</t>
  </si>
  <si>
    <t>160</t>
  </si>
  <si>
    <t>170</t>
  </si>
  <si>
    <t>180</t>
  </si>
  <si>
    <t>200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</si>
  <si>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</si>
  <si>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</si>
  <si>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</si>
  <si>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Доли организации в уставных (складочных) капиталах инфраструктурных организаций</t>
  </si>
  <si>
    <t>Займы, предоставленные организацией 
для приобретения ценных бумаг при их размещении, если организация оказывает эмитенту указанных ценных бумаг услуги 
по их размещению и (или) по организации 
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</si>
  <si>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</si>
  <si>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</si>
  <si>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</si>
  <si>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
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</si>
  <si>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
за исключением банковских вкладов, 
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</si>
  <si>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</si>
  <si>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</si>
  <si>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
с законодательством Российской Федерации 
в качестве ценных бумаг</t>
  </si>
  <si>
    <t>Итого по строкам 130 - 260</t>
  </si>
  <si>
    <t>Дебиторская задолженность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</si>
  <si>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</si>
  <si>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Права (требования) по сделкам, совершенным 
за счет клиентов организации</t>
  </si>
  <si>
    <t>Сумма требований по поставке ценных 
бумаг, допущенных к торгам российского организатора торговли на рынке ценных 
бумаг без прохождения процедуры 
листинга, за исключением задолженности, предусмотренной в строках 280 и 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</si>
  <si>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</si>
  <si>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</si>
  <si>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</si>
  <si>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</si>
  <si>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</si>
  <si>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</si>
  <si>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</si>
  <si>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</si>
  <si>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</si>
  <si>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Сумма требований по поставке ценных 
бумаг, выпущенных (выданных) лицом, аффилированным с организацией, 
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</si>
  <si>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
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</si>
  <si>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</si>
  <si>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
бумаг, переданных организацией по сделке 
с ценными бумагами, а также по перечислению денежных средств в счет сделки 
с иностранными финансовыми инструментами, квалифицированными в соответствии 
с законодательством Российской Федерации 
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</si>
  <si>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организации-брокера), переданных 
по договорам на брокерское обслуживание, 
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</si>
  <si>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</si>
  <si>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
в фонды, созданные клиринговой организацией, при условии, что возврат таких взносов предусмотрен документами клиринговой организации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</si>
  <si>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</si>
  <si>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440</t>
  </si>
  <si>
    <t>480</t>
  </si>
  <si>
    <t>500</t>
  </si>
  <si>
    <t>Начисленные, но не удержанные средства 
по возмещению необходимых расходов 
по договору доверительного управления</t>
  </si>
  <si>
    <t>Задолженность клиентов организации 
по депозитарным договорам, договорам 
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</si>
  <si>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
на ведение реестра именных ценных бумаг, реестра владельцев инвестиционных паев, реестра владельцев ипотечных сертификатов участия</t>
  </si>
  <si>
    <t>Денежные средства организации, находящиеся 
в доверительном управлении</t>
  </si>
  <si>
    <t>Начисленное, но не удержанное 
вознаграждение по договору доверительного управления</t>
  </si>
  <si>
    <t>Дебиторская задолженность по выплате вознаграждения организации по договору 
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</si>
  <si>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
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</si>
  <si>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</si>
  <si>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
по договорам о возмездном оказании услуг</t>
  </si>
  <si>
    <t>Накопленный купонный доход по облигациям</t>
  </si>
  <si>
    <t>Прочая дебиторская задолженность</t>
  </si>
  <si>
    <t>Итого по строкам 280 - 510</t>
  </si>
  <si>
    <t>Суммарная стоимость активов (с учетом коэффициентов)
(060 + 090 + 120 + 270 + 510 + 520)</t>
  </si>
  <si>
    <t>530</t>
  </si>
  <si>
    <t>540</t>
  </si>
  <si>
    <t>550</t>
  </si>
  <si>
    <t>560</t>
  </si>
  <si>
    <t>СУММА ПАССИВОВ</t>
  </si>
  <si>
    <t>Целевое финансирование, если условия договора целевого финансирования 
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</si>
  <si>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</si>
  <si>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</si>
  <si>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570</t>
  </si>
  <si>
    <t>580</t>
  </si>
  <si>
    <t>600</t>
  </si>
  <si>
    <t>Резервы предстоящих расходов и платежей, 
а также резервы по сомнительным долгам</t>
  </si>
  <si>
    <t>Доходы будущих периодов, за исключением средств, полученных организацией 
безвозмездно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</si>
  <si>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
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</si>
  <si>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</si>
  <si>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</si>
  <si>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
в результате доверительного управления имуществом организации</t>
  </si>
  <si>
    <t>Итого по строкам 530 - 620</t>
  </si>
  <si>
    <t>РАЗМЕР СОБСТВЕННЫХ СРЕДСТВ</t>
  </si>
  <si>
    <t>Собственные средства</t>
  </si>
  <si>
    <t>Идентификационный номер налогоплательщика 
(ИНН)</t>
  </si>
  <si>
    <t>Основной государственный регистрационный номер (ОГРН)</t>
  </si>
  <si>
    <t>Денежные средства организации, находящиеся 
в кассе, на расчетных счетах и на валютных счетах в кредитных организациях</t>
  </si>
  <si>
    <t>Стоимость активов с учетом требований пунктов 4 - 5 Положения о порядке 
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
и негосударственных пенсионных фондов, товарных бирж и биржевых посредников, заключающих в биржевой торговле договоры, являющиеся производными 
финансовыми инструментами, базисным активом которых является биржевой товар, утвержденного Приказом ФСФР от 23 октября 2008 года № 08-41/пз-н</t>
  </si>
  <si>
    <t>Код территории
по ОКАТО</t>
  </si>
  <si>
    <t>120</t>
  </si>
  <si>
    <t>Ценные бумаги аффилированных лиц, 
за исключением ценных бумаг, включенных 
в котировальные списки российских фондовых бирж и акций инфраструктурных организаций</t>
  </si>
  <si>
    <t>МОСКВА</t>
  </si>
  <si>
    <t>ЛИПЕЦК</t>
  </si>
  <si>
    <t>4823007256</t>
  </si>
  <si>
    <t>2016</t>
  </si>
  <si>
    <t>Закрытое акуионерное общество Инвестиционная компания "Либра Капитал"</t>
  </si>
  <si>
    <t>ЗАО ИК "Либра Капитал"</t>
  </si>
  <si>
    <t>1024840826933</t>
  </si>
  <si>
    <t xml:space="preserve">45376000   </t>
  </si>
  <si>
    <t>Е.В.Шекшуева</t>
  </si>
  <si>
    <t>31</t>
  </si>
  <si>
    <t>Мая</t>
  </si>
  <si>
    <t>Д.А. Нехорошев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</si>
</sst>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_р_._-;\-* #,##0.000_р_._-;_-* &quot;-&quot;?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.000"/>
  </numFmts>
  <fonts count="4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164" fontId="5" fillId="0" borderId="12" xfId="58" applyNumberFormat="1" applyFont="1" applyBorder="1" applyAlignment="1">
      <alignment horizontal="center"/>
    </xf>
    <xf numFmtId="43" fontId="4" fillId="0" borderId="14" xfId="58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2" fillId="0" borderId="12" xfId="58" applyNumberFormat="1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16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2" xfId="58" applyNumberFormat="1" applyFont="1" applyBorder="1" applyAlignment="1">
      <alignment horizontal="center"/>
    </xf>
    <xf numFmtId="164" fontId="5" fillId="0" borderId="12" xfId="58" applyNumberFormat="1" applyFont="1" applyBorder="1" applyAlignment="1">
      <alignment horizontal="center"/>
    </xf>
    <xf numFmtId="164" fontId="4" fillId="0" borderId="12" xfId="58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2" fillId="0" borderId="10" xfId="58" applyNumberFormat="1" applyFont="1" applyBorder="1" applyAlignment="1">
      <alignment horizontal="center"/>
    </xf>
    <xf numFmtId="164" fontId="2" fillId="0" borderId="13" xfId="58" applyNumberFormat="1" applyFont="1" applyBorder="1" applyAlignment="1">
      <alignment horizontal="center"/>
    </xf>
    <xf numFmtId="164" fontId="2" fillId="0" borderId="16" xfId="58" applyNumberFormat="1" applyFont="1" applyBorder="1" applyAlignment="1">
      <alignment horizontal="center"/>
    </xf>
    <xf numFmtId="164" fontId="4" fillId="0" borderId="10" xfId="58" applyNumberFormat="1" applyFont="1" applyBorder="1" applyAlignment="1">
      <alignment horizontal="center"/>
    </xf>
    <xf numFmtId="164" fontId="4" fillId="0" borderId="13" xfId="58" applyNumberFormat="1" applyFont="1" applyBorder="1" applyAlignment="1">
      <alignment horizontal="center"/>
    </xf>
    <xf numFmtId="164" fontId="4" fillId="0" borderId="16" xfId="58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/>
    </xf>
    <xf numFmtId="0" fontId="5" fillId="0" borderId="14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164" fontId="4" fillId="0" borderId="11" xfId="58" applyNumberFormat="1" applyFont="1" applyBorder="1" applyAlignment="1">
      <alignment horizontal="center"/>
    </xf>
    <xf numFmtId="164" fontId="4" fillId="0" borderId="14" xfId="58" applyNumberFormat="1" applyFont="1" applyBorder="1" applyAlignment="1">
      <alignment horizontal="center"/>
    </xf>
    <xf numFmtId="164" fontId="4" fillId="0" borderId="17" xfId="58" applyNumberFormat="1" applyFont="1" applyBorder="1" applyAlignment="1">
      <alignment horizontal="center"/>
    </xf>
    <xf numFmtId="168" fontId="5" fillId="0" borderId="11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/>
    </xf>
    <xf numFmtId="168" fontId="5" fillId="0" borderId="17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102"/>
  <sheetViews>
    <sheetView tabSelected="1" view="pageBreakPreview" zoomScaleSheetLayoutView="100" zoomScalePageLayoutView="0" workbookViewId="0" topLeftCell="A91">
      <selection activeCell="BJ115" sqref="BJ115"/>
    </sheetView>
  </sheetViews>
  <sheetFormatPr defaultColWidth="0.875" defaultRowHeight="12.75"/>
  <cols>
    <col min="1" max="57" width="0.875" style="1" customWidth="1"/>
    <col min="58" max="58" width="1.25" style="1" customWidth="1"/>
    <col min="59" max="59" width="16.00390625" style="1" hidden="1" customWidth="1"/>
    <col min="60" max="60" width="15.25390625" style="1" hidden="1" customWidth="1"/>
    <col min="61" max="73" width="0.875" style="1" customWidth="1"/>
    <col min="74" max="74" width="2.875" style="1" customWidth="1"/>
    <col min="75" max="75" width="1.00390625" style="1" customWidth="1"/>
    <col min="76" max="76" width="3.00390625" style="1" customWidth="1"/>
    <col min="77" max="77" width="1.00390625" style="1" customWidth="1"/>
    <col min="78" max="79" width="0.875" style="1" customWidth="1"/>
    <col min="80" max="80" width="0.74609375" style="1" customWidth="1"/>
    <col min="81" max="81" width="0.875" style="1" hidden="1" customWidth="1"/>
    <col min="82" max="82" width="0.74609375" style="1" customWidth="1"/>
    <col min="83" max="84" width="0.875" style="1" hidden="1" customWidth="1"/>
    <col min="85" max="85" width="0.6171875" style="1" customWidth="1"/>
    <col min="86" max="90" width="0.875" style="1" hidden="1" customWidth="1"/>
    <col min="91" max="91" width="0.6171875" style="1" customWidth="1"/>
    <col min="92" max="92" width="0.875" style="1" hidden="1" customWidth="1"/>
    <col min="93" max="106" width="0.875" style="1" customWidth="1"/>
    <col min="107" max="107" width="3.25390625" style="1" customWidth="1"/>
    <col min="108" max="119" width="0.875" style="1" customWidth="1"/>
    <col min="120" max="120" width="15.875" style="1" bestFit="1" customWidth="1"/>
    <col min="121" max="16384" width="0.875" style="1" customWidth="1"/>
  </cols>
  <sheetData>
    <row r="1" spans="105:107" s="2" customFormat="1" ht="12">
      <c r="DA1" s="3"/>
      <c r="DB1" s="3"/>
      <c r="DC1" s="3" t="s">
        <v>0</v>
      </c>
    </row>
    <row r="2" spans="105:107" s="2" customFormat="1" ht="12" customHeight="1">
      <c r="DA2" s="3"/>
      <c r="DB2" s="3"/>
      <c r="DC2" s="3" t="s">
        <v>1</v>
      </c>
    </row>
    <row r="3" spans="105:107" s="2" customFormat="1" ht="12" customHeight="1">
      <c r="DA3" s="3"/>
      <c r="DB3" s="3"/>
      <c r="DC3" s="3" t="s">
        <v>4</v>
      </c>
    </row>
    <row r="4" spans="105:107" s="2" customFormat="1" ht="6" customHeight="1">
      <c r="DA4" s="3"/>
      <c r="DB4" s="3"/>
      <c r="DC4" s="3"/>
    </row>
    <row r="5" spans="105:107" s="15" customFormat="1" ht="11.25" customHeight="1">
      <c r="DA5" s="16"/>
      <c r="DB5" s="16"/>
      <c r="DC5" s="16" t="s">
        <v>45</v>
      </c>
    </row>
    <row r="6" spans="105:107" s="15" customFormat="1" ht="11.25" customHeight="1">
      <c r="DA6" s="16"/>
      <c r="DB6" s="16"/>
      <c r="DC6" s="16" t="s">
        <v>47</v>
      </c>
    </row>
    <row r="7" ht="15" customHeight="1"/>
    <row r="8" spans="33:107" s="7" customFormat="1" ht="39.75" customHeight="1">
      <c r="AG8" s="85" t="s">
        <v>159</v>
      </c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38" t="s">
        <v>155</v>
      </c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40"/>
      <c r="CC8" s="38" t="s">
        <v>156</v>
      </c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40"/>
    </row>
    <row r="9" spans="33:107" s="7" customFormat="1" ht="12">
      <c r="AG9" s="86" t="s">
        <v>169</v>
      </c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44" t="s">
        <v>164</v>
      </c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6"/>
      <c r="CC9" s="44" t="s">
        <v>168</v>
      </c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6"/>
    </row>
    <row r="10" spans="50:107" s="6" customFormat="1" ht="12.75" customHeight="1"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</row>
    <row r="11" spans="1:107" s="4" customFormat="1" ht="15.75">
      <c r="A11" s="43" t="s">
        <v>48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</row>
    <row r="12" spans="1:107" s="4" customFormat="1" ht="4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</row>
    <row r="13" spans="26:80" s="8" customFormat="1" ht="14.25" customHeight="1">
      <c r="Z13" s="47" t="s">
        <v>5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2" t="s">
        <v>171</v>
      </c>
      <c r="AU13" s="32"/>
      <c r="AV13" s="32"/>
      <c r="AW13" s="32"/>
      <c r="AX13" s="33" t="s">
        <v>3</v>
      </c>
      <c r="AY13" s="33"/>
      <c r="BA13" s="32" t="s">
        <v>172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T13" s="32" t="s">
        <v>165</v>
      </c>
      <c r="BU13" s="32"/>
      <c r="BV13" s="32"/>
      <c r="BW13" s="32"/>
      <c r="BX13" s="32"/>
      <c r="BY13" s="32"/>
      <c r="BZ13" s="32"/>
      <c r="CA13" s="32"/>
      <c r="CB13" s="8" t="s">
        <v>2</v>
      </c>
    </row>
    <row r="14" s="8" customFormat="1" ht="9" customHeight="1"/>
    <row r="15" ht="14.25" customHeight="1">
      <c r="A15" s="1" t="s">
        <v>10</v>
      </c>
    </row>
    <row r="16" spans="1:107" ht="52.5" customHeight="1">
      <c r="A16" s="1" t="s">
        <v>11</v>
      </c>
      <c r="AG16" s="41" t="s">
        <v>166</v>
      </c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2" t="s">
        <v>6</v>
      </c>
      <c r="CK16" s="42"/>
      <c r="CL16" s="41" t="s">
        <v>167</v>
      </c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</row>
    <row r="17" spans="33:107" ht="9" customHeight="1"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9"/>
      <c r="CK17" s="9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</row>
    <row r="18" ht="14.25" customHeight="1">
      <c r="DC18" s="5" t="s">
        <v>49</v>
      </c>
    </row>
    <row r="19" ht="14.25" customHeight="1">
      <c r="DC19" s="5" t="s">
        <v>50</v>
      </c>
    </row>
    <row r="20" ht="9" customHeight="1">
      <c r="DC20" s="5"/>
    </row>
    <row r="21" spans="1:107" s="17" customFormat="1" ht="57" customHeight="1">
      <c r="A21" s="69" t="s">
        <v>12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 t="s">
        <v>13</v>
      </c>
      <c r="AY21" s="69"/>
      <c r="AZ21" s="69"/>
      <c r="BA21" s="69"/>
      <c r="BB21" s="69"/>
      <c r="BC21" s="69"/>
      <c r="BD21" s="69"/>
      <c r="BE21" s="69"/>
      <c r="BF21" s="69"/>
      <c r="BG21" s="24" t="s">
        <v>162</v>
      </c>
      <c r="BH21" s="24" t="s">
        <v>163</v>
      </c>
      <c r="BI21" s="69" t="s">
        <v>51</v>
      </c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 t="s">
        <v>52</v>
      </c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 t="s">
        <v>53</v>
      </c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</row>
    <row r="22" spans="1:107" s="18" customFormat="1" ht="13.5">
      <c r="A22" s="70">
        <v>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>
        <v>2</v>
      </c>
      <c r="AY22" s="70"/>
      <c r="AZ22" s="70"/>
      <c r="BA22" s="70"/>
      <c r="BB22" s="70"/>
      <c r="BC22" s="70"/>
      <c r="BD22" s="70"/>
      <c r="BE22" s="70"/>
      <c r="BF22" s="70"/>
      <c r="BG22" s="25"/>
      <c r="BH22" s="25"/>
      <c r="BI22" s="70">
        <v>3</v>
      </c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>
        <v>4</v>
      </c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>
        <v>5</v>
      </c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</row>
    <row r="23" spans="1:107" s="20" customFormat="1" ht="13.5">
      <c r="A23" s="19"/>
      <c r="B23" s="35" t="s">
        <v>54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49"/>
    </row>
    <row r="24" spans="1:107" s="20" customFormat="1" ht="13.5">
      <c r="A24" s="19"/>
      <c r="B24" s="35" t="s">
        <v>55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49"/>
    </row>
    <row r="25" spans="1:107" s="20" customFormat="1" ht="13.5">
      <c r="A25" s="21"/>
      <c r="B25" s="71" t="s">
        <v>56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2"/>
      <c r="AX25" s="73" t="s">
        <v>58</v>
      </c>
      <c r="AY25" s="74"/>
      <c r="AZ25" s="74"/>
      <c r="BA25" s="74"/>
      <c r="BB25" s="74"/>
      <c r="BC25" s="74"/>
      <c r="BD25" s="74"/>
      <c r="BE25" s="74"/>
      <c r="BF25" s="75"/>
      <c r="BG25" s="27"/>
      <c r="BH25" s="28">
        <v>8095777.24</v>
      </c>
      <c r="BI25" s="76">
        <f>BH25</f>
        <v>8095777.24</v>
      </c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8"/>
      <c r="BX25" s="79">
        <v>1</v>
      </c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1"/>
      <c r="CN25" s="59">
        <f>BI25*BX25</f>
        <v>8095777.24</v>
      </c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1"/>
    </row>
    <row r="26" spans="1:107" s="20" customFormat="1" ht="13.5">
      <c r="A26" s="19"/>
      <c r="B26" s="35" t="s">
        <v>57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49"/>
      <c r="AX26" s="50" t="s">
        <v>59</v>
      </c>
      <c r="AY26" s="50"/>
      <c r="AZ26" s="50"/>
      <c r="BA26" s="50"/>
      <c r="BB26" s="50"/>
      <c r="BC26" s="50"/>
      <c r="BD26" s="50"/>
      <c r="BE26" s="50"/>
      <c r="BF26" s="50"/>
      <c r="BG26" s="28">
        <v>1361.05</v>
      </c>
      <c r="BH26" s="28">
        <v>0</v>
      </c>
      <c r="BI26" s="58">
        <f>BG26</f>
        <v>1361.05</v>
      </c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48">
        <v>1</v>
      </c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59">
        <f>BI26*BX26</f>
        <v>1361.05</v>
      </c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1"/>
    </row>
    <row r="27" spans="1:107" s="20" customFormat="1" ht="13.5">
      <c r="A27" s="19"/>
      <c r="B27" s="35" t="s">
        <v>64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49"/>
      <c r="AX27" s="50" t="s">
        <v>60</v>
      </c>
      <c r="AY27" s="50"/>
      <c r="AZ27" s="50"/>
      <c r="BA27" s="50"/>
      <c r="BB27" s="50"/>
      <c r="BC27" s="50"/>
      <c r="BD27" s="50"/>
      <c r="BE27" s="50"/>
      <c r="BF27" s="50"/>
      <c r="BG27" s="28"/>
      <c r="BH27" s="28">
        <v>46357.34</v>
      </c>
      <c r="BI27" s="58">
        <f>BH27</f>
        <v>46357.34</v>
      </c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48">
        <v>1</v>
      </c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59">
        <f>BI27*BX27</f>
        <v>46357.34</v>
      </c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1"/>
    </row>
    <row r="28" spans="1:107" s="20" customFormat="1" ht="13.5">
      <c r="A28" s="19"/>
      <c r="B28" s="35" t="s">
        <v>65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9"/>
      <c r="AX28" s="73" t="s">
        <v>61</v>
      </c>
      <c r="AY28" s="74"/>
      <c r="AZ28" s="74"/>
      <c r="BA28" s="74"/>
      <c r="BB28" s="74"/>
      <c r="BC28" s="74"/>
      <c r="BD28" s="74"/>
      <c r="BE28" s="74"/>
      <c r="BF28" s="75"/>
      <c r="BG28" s="28"/>
      <c r="BH28" s="28"/>
      <c r="BI28" s="58">
        <f>BG28+BH28</f>
        <v>0</v>
      </c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48">
        <v>0.5</v>
      </c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59">
        <f>BI28*BX28</f>
        <v>0</v>
      </c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1"/>
    </row>
    <row r="29" spans="1:107" s="20" customFormat="1" ht="13.5">
      <c r="A29" s="19"/>
      <c r="B29" s="35" t="s">
        <v>66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49"/>
      <c r="AX29" s="50" t="s">
        <v>62</v>
      </c>
      <c r="AY29" s="50"/>
      <c r="AZ29" s="50"/>
      <c r="BA29" s="50"/>
      <c r="BB29" s="50"/>
      <c r="BC29" s="50"/>
      <c r="BD29" s="50"/>
      <c r="BE29" s="50"/>
      <c r="BF29" s="50"/>
      <c r="BG29" s="28"/>
      <c r="BH29" s="28"/>
      <c r="BI29" s="58">
        <f>BG29+BH29</f>
        <v>0</v>
      </c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48">
        <v>0.5</v>
      </c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59">
        <f>BI29*BX29</f>
        <v>0</v>
      </c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1"/>
    </row>
    <row r="30" spans="1:120" s="20" customFormat="1" ht="13.5">
      <c r="A30" s="19"/>
      <c r="B30" s="35" t="s">
        <v>67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49"/>
      <c r="AX30" s="50" t="s">
        <v>63</v>
      </c>
      <c r="AY30" s="50"/>
      <c r="AZ30" s="50"/>
      <c r="BA30" s="50"/>
      <c r="BB30" s="50"/>
      <c r="BC30" s="50"/>
      <c r="BD30" s="50"/>
      <c r="BE30" s="50"/>
      <c r="BF30" s="50"/>
      <c r="BG30" s="28">
        <f>SUM(BG25:BG29)</f>
        <v>1361.05</v>
      </c>
      <c r="BH30" s="28">
        <f>SUM(BH25:BH29)</f>
        <v>8142134.58</v>
      </c>
      <c r="BI30" s="66">
        <f>SUM(BI25:BW29)</f>
        <v>8143495.63</v>
      </c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8"/>
      <c r="BX30" s="48" t="s">
        <v>37</v>
      </c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59">
        <f>SUM(CN25:DC29)</f>
        <v>8143495.63</v>
      </c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1"/>
      <c r="DP30" s="87"/>
    </row>
    <row r="31" spans="1:107" s="20" customFormat="1" ht="13.5">
      <c r="A31" s="19"/>
      <c r="B31" s="35" t="s">
        <v>68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49"/>
    </row>
    <row r="32" spans="1:107" s="20" customFormat="1" ht="28.5" customHeight="1">
      <c r="A32" s="19"/>
      <c r="B32" s="35" t="s">
        <v>69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49"/>
      <c r="AX32" s="50" t="s">
        <v>70</v>
      </c>
      <c r="AY32" s="50"/>
      <c r="AZ32" s="50"/>
      <c r="BA32" s="50"/>
      <c r="BB32" s="50"/>
      <c r="BC32" s="50"/>
      <c r="BD32" s="50"/>
      <c r="BE32" s="50"/>
      <c r="BF32" s="50"/>
      <c r="BG32" s="31"/>
      <c r="BH32" s="31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48">
        <v>1</v>
      </c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82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52"/>
    </row>
    <row r="33" spans="1:107" s="20" customFormat="1" ht="28.5" customHeight="1">
      <c r="A33" s="19"/>
      <c r="B33" s="35" t="s">
        <v>73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49"/>
      <c r="AX33" s="50" t="s">
        <v>71</v>
      </c>
      <c r="AY33" s="50"/>
      <c r="AZ33" s="50"/>
      <c r="BA33" s="50"/>
      <c r="BB33" s="50"/>
      <c r="BC33" s="50"/>
      <c r="BD33" s="50"/>
      <c r="BE33" s="50"/>
      <c r="BF33" s="50"/>
      <c r="BG33" s="31">
        <v>80290.9</v>
      </c>
      <c r="BH33" s="31"/>
      <c r="BI33" s="56">
        <f>BG33</f>
        <v>80290.9</v>
      </c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48">
        <v>1</v>
      </c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63">
        <f>BI33*BX33</f>
        <v>80290.9</v>
      </c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5"/>
    </row>
    <row r="34" spans="1:107" s="20" customFormat="1" ht="13.5">
      <c r="A34" s="19"/>
      <c r="B34" s="35" t="s">
        <v>74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49"/>
      <c r="AX34" s="50" t="s">
        <v>72</v>
      </c>
      <c r="AY34" s="50"/>
      <c r="AZ34" s="50"/>
      <c r="BA34" s="50"/>
      <c r="BB34" s="50"/>
      <c r="BC34" s="50"/>
      <c r="BD34" s="50"/>
      <c r="BE34" s="50"/>
      <c r="BF34" s="50"/>
      <c r="BG34" s="31">
        <f>BG33</f>
        <v>80290.9</v>
      </c>
      <c r="BH34" s="31"/>
      <c r="BI34" s="56">
        <f>BI32+BI33</f>
        <v>80290.9</v>
      </c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48" t="s">
        <v>37</v>
      </c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63">
        <f>SUM(CN32:DC33)</f>
        <v>80290.9</v>
      </c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5"/>
    </row>
    <row r="35" spans="1:107" s="20" customFormat="1" ht="13.5">
      <c r="A35" s="19"/>
      <c r="B35" s="35" t="s">
        <v>75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49"/>
    </row>
    <row r="36" spans="1:107" s="20" customFormat="1" ht="98.25" customHeight="1">
      <c r="A36" s="19"/>
      <c r="B36" s="35" t="s">
        <v>78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49"/>
      <c r="AX36" s="83" t="s">
        <v>76</v>
      </c>
      <c r="AY36" s="36"/>
      <c r="AZ36" s="36"/>
      <c r="BA36" s="36"/>
      <c r="BB36" s="36"/>
      <c r="BC36" s="36"/>
      <c r="BD36" s="36"/>
      <c r="BE36" s="36"/>
      <c r="BF36" s="84"/>
      <c r="BG36" s="22"/>
      <c r="BH36" s="28">
        <v>37886.56</v>
      </c>
      <c r="BI36" s="58">
        <f>BH36</f>
        <v>37886.56</v>
      </c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48">
        <v>1</v>
      </c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59">
        <f>BI36*BX36</f>
        <v>37886.56</v>
      </c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1"/>
    </row>
    <row r="37" spans="1:107" s="20" customFormat="1" ht="13.5">
      <c r="A37" s="19"/>
      <c r="B37" s="35" t="s">
        <v>46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49"/>
      <c r="AX37" s="50" t="s">
        <v>14</v>
      </c>
      <c r="AY37" s="50"/>
      <c r="AZ37" s="50"/>
      <c r="BA37" s="50"/>
      <c r="BB37" s="50"/>
      <c r="BC37" s="50"/>
      <c r="BD37" s="50"/>
      <c r="BE37" s="50"/>
      <c r="BF37" s="50"/>
      <c r="BG37" s="31">
        <v>160451</v>
      </c>
      <c r="BH37" s="29"/>
      <c r="BI37" s="58">
        <f>BG37+BH37</f>
        <v>160451</v>
      </c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48">
        <v>1</v>
      </c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59">
        <f>BI37*BX37</f>
        <v>160451</v>
      </c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1"/>
    </row>
    <row r="38" spans="1:107" s="20" customFormat="1" ht="13.5">
      <c r="A38" s="19"/>
      <c r="B38" s="35" t="s">
        <v>77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49"/>
      <c r="AX38" s="50" t="s">
        <v>160</v>
      </c>
      <c r="AY38" s="50"/>
      <c r="AZ38" s="50"/>
      <c r="BA38" s="50"/>
      <c r="BB38" s="50"/>
      <c r="BC38" s="50"/>
      <c r="BD38" s="50"/>
      <c r="BE38" s="50"/>
      <c r="BF38" s="50"/>
      <c r="BG38" s="31">
        <f>BG36+BG37</f>
        <v>160451</v>
      </c>
      <c r="BH38" s="30">
        <f>BH36+BH37</f>
        <v>37886.56</v>
      </c>
      <c r="BI38" s="62">
        <f>BI36+BI37</f>
        <v>198337.56</v>
      </c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48" t="s">
        <v>37</v>
      </c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53">
        <f>CN36+CN37</f>
        <v>198337.56</v>
      </c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</row>
    <row r="39" spans="1:107" s="20" customFormat="1" ht="13.5">
      <c r="A39" s="19"/>
      <c r="B39" s="35" t="s">
        <v>79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49"/>
    </row>
    <row r="40" spans="1:107" s="20" customFormat="1" ht="28.5" customHeight="1">
      <c r="A40" s="19"/>
      <c r="B40" s="35" t="s">
        <v>84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49"/>
      <c r="AX40" s="50" t="s">
        <v>15</v>
      </c>
      <c r="AY40" s="50"/>
      <c r="AZ40" s="50"/>
      <c r="BA40" s="50"/>
      <c r="BB40" s="50"/>
      <c r="BC40" s="50"/>
      <c r="BD40" s="50"/>
      <c r="BE40" s="50"/>
      <c r="BF40" s="50"/>
      <c r="BG40" s="22"/>
      <c r="BH40" s="31">
        <v>160506178.56</v>
      </c>
      <c r="BI40" s="58">
        <f>BH40+BG40</f>
        <v>160506178.56</v>
      </c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48">
        <v>1</v>
      </c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53">
        <f>BI40*BX40</f>
        <v>160506178.56</v>
      </c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</row>
    <row r="41" spans="1:107" s="20" customFormat="1" ht="69" customHeight="1">
      <c r="A41" s="19"/>
      <c r="B41" s="35" t="s">
        <v>85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49"/>
      <c r="AX41" s="50" t="s">
        <v>16</v>
      </c>
      <c r="AY41" s="50"/>
      <c r="AZ41" s="50"/>
      <c r="BA41" s="50"/>
      <c r="BB41" s="50"/>
      <c r="BC41" s="50"/>
      <c r="BD41" s="50"/>
      <c r="BE41" s="50"/>
      <c r="BF41" s="50"/>
      <c r="BG41" s="22"/>
      <c r="BH41" s="22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>
        <v>1</v>
      </c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</row>
    <row r="42" spans="1:107" s="20" customFormat="1" ht="56.25" customHeight="1">
      <c r="A42" s="19"/>
      <c r="B42" s="35" t="s">
        <v>86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49"/>
      <c r="AX42" s="50" t="s">
        <v>17</v>
      </c>
      <c r="AY42" s="50"/>
      <c r="AZ42" s="50"/>
      <c r="BA42" s="50"/>
      <c r="BB42" s="50"/>
      <c r="BC42" s="50"/>
      <c r="BD42" s="50"/>
      <c r="BE42" s="50"/>
      <c r="BF42" s="50"/>
      <c r="BG42" s="22"/>
      <c r="BH42" s="31">
        <v>167119444.76</v>
      </c>
      <c r="BI42" s="58">
        <f>BG42+BH42</f>
        <v>167119444.76</v>
      </c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48">
        <v>0.5</v>
      </c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53">
        <f>BI42*BX42</f>
        <v>83559722.38</v>
      </c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</row>
    <row r="43" spans="1:107" s="20" customFormat="1" ht="56.25" customHeight="1">
      <c r="A43" s="19"/>
      <c r="B43" s="35" t="s">
        <v>161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49"/>
      <c r="AX43" s="50" t="s">
        <v>80</v>
      </c>
      <c r="AY43" s="50"/>
      <c r="AZ43" s="50"/>
      <c r="BA43" s="50"/>
      <c r="BB43" s="50"/>
      <c r="BC43" s="50"/>
      <c r="BD43" s="50"/>
      <c r="BE43" s="50"/>
      <c r="BF43" s="50"/>
      <c r="BG43" s="22"/>
      <c r="BH43" s="22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>
        <v>0.1</v>
      </c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</row>
    <row r="44" spans="1:107" s="20" customFormat="1" ht="28.5" customHeight="1">
      <c r="A44" s="19"/>
      <c r="B44" s="35" t="s">
        <v>87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49"/>
      <c r="AX44" s="50" t="s">
        <v>81</v>
      </c>
      <c r="AY44" s="50"/>
      <c r="AZ44" s="50"/>
      <c r="BA44" s="50"/>
      <c r="BB44" s="50"/>
      <c r="BC44" s="50"/>
      <c r="BD44" s="50"/>
      <c r="BE44" s="50"/>
      <c r="BF44" s="50"/>
      <c r="BG44" s="22"/>
      <c r="BH44" s="22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>
        <v>0.5</v>
      </c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</row>
    <row r="45" spans="1:107" s="20" customFormat="1" ht="84.75" customHeight="1">
      <c r="A45" s="19"/>
      <c r="B45" s="35" t="s">
        <v>88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49"/>
      <c r="AX45" s="50" t="s">
        <v>82</v>
      </c>
      <c r="AY45" s="50"/>
      <c r="AZ45" s="50"/>
      <c r="BA45" s="50"/>
      <c r="BB45" s="50"/>
      <c r="BC45" s="50"/>
      <c r="BD45" s="50"/>
      <c r="BE45" s="50"/>
      <c r="BF45" s="50"/>
      <c r="BG45" s="22"/>
      <c r="BH45" s="22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>
        <v>1</v>
      </c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</row>
    <row r="46" spans="1:107" s="20" customFormat="1" ht="42.75" customHeight="1">
      <c r="A46" s="19"/>
      <c r="B46" s="35" t="s">
        <v>89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49"/>
      <c r="AX46" s="50" t="s">
        <v>18</v>
      </c>
      <c r="AY46" s="50"/>
      <c r="AZ46" s="50"/>
      <c r="BA46" s="50"/>
      <c r="BB46" s="50"/>
      <c r="BC46" s="50"/>
      <c r="BD46" s="50"/>
      <c r="BE46" s="50"/>
      <c r="BF46" s="50"/>
      <c r="BG46" s="22"/>
      <c r="BH46" s="22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>
        <v>1</v>
      </c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</row>
    <row r="47" spans="1:107" s="20" customFormat="1" ht="28.5" customHeight="1">
      <c r="A47" s="19"/>
      <c r="B47" s="35" t="s">
        <v>90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49"/>
      <c r="AX47" s="50" t="s">
        <v>83</v>
      </c>
      <c r="AY47" s="50"/>
      <c r="AZ47" s="50"/>
      <c r="BA47" s="50"/>
      <c r="BB47" s="50"/>
      <c r="BC47" s="50"/>
      <c r="BD47" s="50"/>
      <c r="BE47" s="50"/>
      <c r="BF47" s="50"/>
      <c r="BG47" s="22"/>
      <c r="BH47" s="22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>
        <v>1</v>
      </c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</row>
    <row r="48" spans="1:107" s="20" customFormat="1" ht="13.5">
      <c r="A48" s="19"/>
      <c r="B48" s="35" t="s">
        <v>91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49"/>
      <c r="AX48" s="50" t="s">
        <v>19</v>
      </c>
      <c r="AY48" s="50"/>
      <c r="AZ48" s="50"/>
      <c r="BA48" s="50"/>
      <c r="BB48" s="50"/>
      <c r="BC48" s="50"/>
      <c r="BD48" s="50"/>
      <c r="BE48" s="50"/>
      <c r="BF48" s="50"/>
      <c r="BG48" s="22"/>
      <c r="BH48" s="22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>
        <v>0.1</v>
      </c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</row>
    <row r="49" spans="1:107" s="20" customFormat="1" ht="43.5" customHeight="1">
      <c r="A49" s="19"/>
      <c r="B49" s="35" t="s">
        <v>92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49"/>
      <c r="AX49" s="50" t="s">
        <v>20</v>
      </c>
      <c r="AY49" s="50"/>
      <c r="AZ49" s="50"/>
      <c r="BA49" s="50"/>
      <c r="BB49" s="50"/>
      <c r="BC49" s="50"/>
      <c r="BD49" s="50"/>
      <c r="BE49" s="50"/>
      <c r="BF49" s="50"/>
      <c r="BG49" s="31">
        <v>33262704.92</v>
      </c>
      <c r="BH49" s="31">
        <v>21095016.4</v>
      </c>
      <c r="BI49" s="58">
        <f>BG49+BH49</f>
        <v>54357721.32</v>
      </c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48">
        <v>1</v>
      </c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53">
        <f>BI49*BX49</f>
        <v>54357721.32</v>
      </c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</row>
    <row r="50" spans="1:107" s="20" customFormat="1" ht="56.25" customHeight="1">
      <c r="A50" s="19"/>
      <c r="B50" s="35" t="s">
        <v>93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49"/>
      <c r="AX50" s="50" t="s">
        <v>21</v>
      </c>
      <c r="AY50" s="50"/>
      <c r="AZ50" s="50"/>
      <c r="BA50" s="50"/>
      <c r="BB50" s="50"/>
      <c r="BC50" s="50"/>
      <c r="BD50" s="50"/>
      <c r="BE50" s="50"/>
      <c r="BF50" s="50"/>
      <c r="BG50" s="22"/>
      <c r="BH50" s="22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>
        <v>0.5</v>
      </c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</row>
    <row r="51" spans="1:107" s="20" customFormat="1" ht="43.5" customHeight="1">
      <c r="A51" s="19"/>
      <c r="B51" s="35" t="s">
        <v>94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49"/>
      <c r="AX51" s="50" t="s">
        <v>22</v>
      </c>
      <c r="AY51" s="50"/>
      <c r="AZ51" s="50"/>
      <c r="BA51" s="50"/>
      <c r="BB51" s="50"/>
      <c r="BC51" s="50"/>
      <c r="BD51" s="50"/>
      <c r="BE51" s="50"/>
      <c r="BF51" s="50"/>
      <c r="BG51" s="22"/>
      <c r="BH51" s="22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>
        <v>1</v>
      </c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</row>
    <row r="52" spans="1:107" s="20" customFormat="1" ht="43.5" customHeight="1">
      <c r="A52" s="19"/>
      <c r="B52" s="35" t="s">
        <v>95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49"/>
      <c r="AX52" s="50" t="s">
        <v>23</v>
      </c>
      <c r="AY52" s="50"/>
      <c r="AZ52" s="50"/>
      <c r="BA52" s="50"/>
      <c r="BB52" s="50"/>
      <c r="BC52" s="50"/>
      <c r="BD52" s="50"/>
      <c r="BE52" s="50"/>
      <c r="BF52" s="50"/>
      <c r="BG52" s="22"/>
      <c r="BH52" s="22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>
        <v>1</v>
      </c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</row>
    <row r="53" spans="1:107" s="20" customFormat="1" ht="56.25" customHeight="1">
      <c r="A53" s="19"/>
      <c r="B53" s="35" t="s">
        <v>96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49"/>
      <c r="AX53" s="50" t="s">
        <v>24</v>
      </c>
      <c r="AY53" s="50"/>
      <c r="AZ53" s="50"/>
      <c r="BA53" s="50"/>
      <c r="BB53" s="50"/>
      <c r="BC53" s="50"/>
      <c r="BD53" s="50"/>
      <c r="BE53" s="50"/>
      <c r="BF53" s="50"/>
      <c r="BG53" s="22"/>
      <c r="BH53" s="22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>
        <v>1</v>
      </c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</row>
    <row r="54" spans="1:107" s="20" customFormat="1" ht="13.5">
      <c r="A54" s="19"/>
      <c r="B54" s="35" t="s">
        <v>97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49"/>
      <c r="AX54" s="50" t="s">
        <v>25</v>
      </c>
      <c r="AY54" s="50"/>
      <c r="AZ54" s="50"/>
      <c r="BA54" s="50"/>
      <c r="BB54" s="50"/>
      <c r="BC54" s="50"/>
      <c r="BD54" s="50"/>
      <c r="BE54" s="50"/>
      <c r="BF54" s="50"/>
      <c r="BG54" s="31">
        <f>SUM(BG40:BG53)</f>
        <v>33262704.92</v>
      </c>
      <c r="BH54" s="31">
        <f>SUM(BH40:BH53)</f>
        <v>348720639.71999997</v>
      </c>
      <c r="BI54" s="58">
        <f>SUM(BI40:BW53)</f>
        <v>381983344.64</v>
      </c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48" t="s">
        <v>37</v>
      </c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53">
        <f>SUM(CN40:DC53)</f>
        <v>298423622.26</v>
      </c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</row>
    <row r="55" spans="1:107" s="20" customFormat="1" ht="13.5">
      <c r="A55" s="19"/>
      <c r="B55" s="35" t="s">
        <v>98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49"/>
    </row>
    <row r="56" spans="1:107" s="20" customFormat="1" ht="28.5" customHeight="1">
      <c r="A56" s="19"/>
      <c r="B56" s="35" t="s">
        <v>100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49"/>
      <c r="AX56" s="50" t="s">
        <v>26</v>
      </c>
      <c r="AY56" s="50"/>
      <c r="AZ56" s="50"/>
      <c r="BA56" s="50"/>
      <c r="BB56" s="50"/>
      <c r="BC56" s="50"/>
      <c r="BD56" s="50"/>
      <c r="BE56" s="50"/>
      <c r="BF56" s="50"/>
      <c r="BG56" s="22"/>
      <c r="BH56" s="22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>
        <v>1</v>
      </c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</row>
    <row r="57" spans="1:107" s="20" customFormat="1" ht="56.25" customHeight="1">
      <c r="A57" s="19"/>
      <c r="B57" s="35" t="s">
        <v>99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49"/>
      <c r="AX57" s="50" t="s">
        <v>28</v>
      </c>
      <c r="AY57" s="50"/>
      <c r="AZ57" s="50"/>
      <c r="BA57" s="50"/>
      <c r="BB57" s="50"/>
      <c r="BC57" s="50"/>
      <c r="BD57" s="50"/>
      <c r="BE57" s="50"/>
      <c r="BF57" s="50"/>
      <c r="BG57" s="22"/>
      <c r="BH57" s="31">
        <v>0</v>
      </c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48">
        <v>1</v>
      </c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53">
        <f>BI57*BX57</f>
        <v>0</v>
      </c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</row>
    <row r="58" spans="1:107" s="20" customFormat="1" ht="83.25" customHeight="1">
      <c r="A58" s="19"/>
      <c r="B58" s="35" t="s">
        <v>101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49"/>
      <c r="AX58" s="50" t="s">
        <v>29</v>
      </c>
      <c r="AY58" s="50"/>
      <c r="AZ58" s="50"/>
      <c r="BA58" s="50"/>
      <c r="BB58" s="50"/>
      <c r="BC58" s="50"/>
      <c r="BD58" s="50"/>
      <c r="BE58" s="50"/>
      <c r="BF58" s="50"/>
      <c r="BG58" s="22"/>
      <c r="BH58" s="22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>
        <v>1</v>
      </c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</row>
    <row r="59" spans="1:107" s="20" customFormat="1" ht="69" customHeight="1">
      <c r="A59" s="19"/>
      <c r="B59" s="35" t="s">
        <v>111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49"/>
      <c r="AX59" s="50" t="s">
        <v>30</v>
      </c>
      <c r="AY59" s="50"/>
      <c r="AZ59" s="50"/>
      <c r="BA59" s="50"/>
      <c r="BB59" s="50"/>
      <c r="BC59" s="50"/>
      <c r="BD59" s="50"/>
      <c r="BE59" s="50"/>
      <c r="BF59" s="50"/>
      <c r="BG59" s="22"/>
      <c r="BH59" s="22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>
        <v>0.1</v>
      </c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</row>
    <row r="60" spans="1:107" s="20" customFormat="1" ht="84.75" customHeight="1">
      <c r="A60" s="19"/>
      <c r="B60" s="35" t="s">
        <v>112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49"/>
      <c r="AX60" s="50" t="s">
        <v>102</v>
      </c>
      <c r="AY60" s="50"/>
      <c r="AZ60" s="50"/>
      <c r="BA60" s="50"/>
      <c r="BB60" s="50"/>
      <c r="BC60" s="50"/>
      <c r="BD60" s="50"/>
      <c r="BE60" s="50"/>
      <c r="BF60" s="50"/>
      <c r="BG60" s="22"/>
      <c r="BH60" s="22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>
        <v>1</v>
      </c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</row>
    <row r="61" spans="1:107" s="20" customFormat="1" ht="84.75" customHeight="1">
      <c r="A61" s="19"/>
      <c r="B61" s="35" t="s">
        <v>113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49"/>
      <c r="AX61" s="50" t="s">
        <v>103</v>
      </c>
      <c r="AY61" s="50"/>
      <c r="AZ61" s="50"/>
      <c r="BA61" s="50"/>
      <c r="BB61" s="50"/>
      <c r="BC61" s="50"/>
      <c r="BD61" s="50"/>
      <c r="BE61" s="50"/>
      <c r="BF61" s="50"/>
      <c r="BG61" s="22"/>
      <c r="BH61" s="22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>
        <v>0.1</v>
      </c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</row>
    <row r="62" spans="1:107" s="20" customFormat="1" ht="126.75" customHeight="1">
      <c r="A62" s="19"/>
      <c r="B62" s="35" t="s">
        <v>114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49"/>
      <c r="AX62" s="50" t="s">
        <v>104</v>
      </c>
      <c r="AY62" s="50"/>
      <c r="AZ62" s="50"/>
      <c r="BA62" s="50"/>
      <c r="BB62" s="50"/>
      <c r="BC62" s="50"/>
      <c r="BD62" s="50"/>
      <c r="BE62" s="50"/>
      <c r="BF62" s="50"/>
      <c r="BG62" s="22"/>
      <c r="BH62" s="22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>
        <v>1</v>
      </c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</row>
    <row r="63" spans="1:107" s="20" customFormat="1" ht="99" customHeight="1">
      <c r="A63" s="19"/>
      <c r="B63" s="35" t="s">
        <v>115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49"/>
      <c r="AX63" s="50" t="s">
        <v>105</v>
      </c>
      <c r="AY63" s="50"/>
      <c r="AZ63" s="50"/>
      <c r="BA63" s="50"/>
      <c r="BB63" s="50"/>
      <c r="BC63" s="50"/>
      <c r="BD63" s="50"/>
      <c r="BE63" s="50"/>
      <c r="BF63" s="50"/>
      <c r="BG63" s="22"/>
      <c r="BH63" s="22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>
        <v>1</v>
      </c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</row>
    <row r="64" spans="1:107" s="20" customFormat="1" ht="28.5" customHeight="1">
      <c r="A64" s="19"/>
      <c r="B64" s="35" t="s">
        <v>125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49"/>
      <c r="AX64" s="50" t="s">
        <v>106</v>
      </c>
      <c r="AY64" s="50"/>
      <c r="AZ64" s="50"/>
      <c r="BA64" s="50"/>
      <c r="BB64" s="50"/>
      <c r="BC64" s="50"/>
      <c r="BD64" s="50"/>
      <c r="BE64" s="50"/>
      <c r="BF64" s="50"/>
      <c r="BG64" s="22"/>
      <c r="BH64" s="22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>
        <v>1</v>
      </c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</row>
    <row r="65" spans="1:107" s="20" customFormat="1" ht="56.25" customHeight="1">
      <c r="A65" s="19"/>
      <c r="B65" s="35" t="s">
        <v>116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49"/>
      <c r="AX65" s="50" t="s">
        <v>107</v>
      </c>
      <c r="AY65" s="50"/>
      <c r="AZ65" s="50"/>
      <c r="BA65" s="50"/>
      <c r="BB65" s="50"/>
      <c r="BC65" s="50"/>
      <c r="BD65" s="50"/>
      <c r="BE65" s="50"/>
      <c r="BF65" s="50"/>
      <c r="BG65" s="31">
        <v>5146821.9</v>
      </c>
      <c r="BH65" s="31"/>
      <c r="BI65" s="56">
        <f>BG65+BH65</f>
        <v>5146821.9</v>
      </c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48">
        <v>1</v>
      </c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53">
        <f>BI65*BX65</f>
        <v>5146821.9</v>
      </c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</row>
    <row r="66" spans="1:107" s="20" customFormat="1" ht="84.75" customHeight="1">
      <c r="A66" s="19"/>
      <c r="B66" s="35" t="s">
        <v>117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49"/>
      <c r="AX66" s="50" t="s">
        <v>108</v>
      </c>
      <c r="AY66" s="50"/>
      <c r="AZ66" s="50"/>
      <c r="BA66" s="50"/>
      <c r="BB66" s="50"/>
      <c r="BC66" s="50"/>
      <c r="BD66" s="50"/>
      <c r="BE66" s="50"/>
      <c r="BF66" s="50"/>
      <c r="BG66" s="22"/>
      <c r="BH66" s="22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>
        <v>1</v>
      </c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</row>
    <row r="67" spans="1:107" s="20" customFormat="1" ht="28.5" customHeight="1">
      <c r="A67" s="19"/>
      <c r="B67" s="35" t="s">
        <v>90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49"/>
      <c r="AX67" s="50" t="s">
        <v>109</v>
      </c>
      <c r="AY67" s="50"/>
      <c r="AZ67" s="50"/>
      <c r="BA67" s="50"/>
      <c r="BB67" s="50"/>
      <c r="BC67" s="50"/>
      <c r="BD67" s="50"/>
      <c r="BE67" s="50"/>
      <c r="BF67" s="50"/>
      <c r="BG67" s="22"/>
      <c r="BH67" s="22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>
        <v>1</v>
      </c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</row>
    <row r="68" spans="1:107" s="20" customFormat="1" ht="43.5" customHeight="1">
      <c r="A68" s="19"/>
      <c r="B68" s="35" t="s">
        <v>126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49"/>
      <c r="AX68" s="50" t="s">
        <v>110</v>
      </c>
      <c r="AY68" s="50"/>
      <c r="AZ68" s="50"/>
      <c r="BA68" s="50"/>
      <c r="BB68" s="50"/>
      <c r="BC68" s="50"/>
      <c r="BD68" s="50"/>
      <c r="BE68" s="50"/>
      <c r="BF68" s="50"/>
      <c r="BG68" s="22"/>
      <c r="BH68" s="22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>
        <v>1</v>
      </c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</row>
    <row r="69" spans="1:107" s="20" customFormat="1" ht="56.25" customHeight="1">
      <c r="A69" s="19"/>
      <c r="B69" s="35" t="s">
        <v>118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49"/>
      <c r="AX69" s="50" t="s">
        <v>31</v>
      </c>
      <c r="AY69" s="50"/>
      <c r="AZ69" s="50"/>
      <c r="BA69" s="50"/>
      <c r="BB69" s="50"/>
      <c r="BC69" s="50"/>
      <c r="BD69" s="50"/>
      <c r="BE69" s="50"/>
      <c r="BF69" s="50"/>
      <c r="BG69" s="22"/>
      <c r="BH69" s="22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>
        <v>1</v>
      </c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</row>
    <row r="70" spans="1:107" s="20" customFormat="1" ht="43.5" customHeight="1">
      <c r="A70" s="19"/>
      <c r="B70" s="35" t="s">
        <v>122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49"/>
      <c r="AX70" s="50" t="s">
        <v>32</v>
      </c>
      <c r="AY70" s="50"/>
      <c r="AZ70" s="50"/>
      <c r="BA70" s="50"/>
      <c r="BB70" s="50"/>
      <c r="BC70" s="50"/>
      <c r="BD70" s="50"/>
      <c r="BE70" s="50"/>
      <c r="BF70" s="50"/>
      <c r="BG70" s="22"/>
      <c r="BH70" s="22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>
        <v>1</v>
      </c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</row>
    <row r="71" spans="1:107" s="20" customFormat="1" ht="69.75" customHeight="1">
      <c r="A71" s="19"/>
      <c r="B71" s="35" t="s">
        <v>123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49"/>
      <c r="AX71" s="50" t="s">
        <v>33</v>
      </c>
      <c r="AY71" s="50"/>
      <c r="AZ71" s="50"/>
      <c r="BA71" s="50"/>
      <c r="BB71" s="50"/>
      <c r="BC71" s="50"/>
      <c r="BD71" s="50"/>
      <c r="BE71" s="50"/>
      <c r="BF71" s="50"/>
      <c r="BG71" s="22"/>
      <c r="BH71" s="31">
        <v>129441.86</v>
      </c>
      <c r="BI71" s="58">
        <f>BH71</f>
        <v>129441.86</v>
      </c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48">
        <v>1</v>
      </c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53">
        <f>BI71*BX71</f>
        <v>129441.86</v>
      </c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</row>
    <row r="72" spans="1:107" s="20" customFormat="1" ht="69.75" customHeight="1">
      <c r="A72" s="19"/>
      <c r="B72" s="35" t="s">
        <v>124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49"/>
      <c r="AX72" s="50" t="s">
        <v>119</v>
      </c>
      <c r="AY72" s="50"/>
      <c r="AZ72" s="50"/>
      <c r="BA72" s="50"/>
      <c r="BB72" s="50"/>
      <c r="BC72" s="50"/>
      <c r="BD72" s="50"/>
      <c r="BE72" s="50"/>
      <c r="BF72" s="50"/>
      <c r="BG72" s="22"/>
      <c r="BH72" s="22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>
        <v>1</v>
      </c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</row>
    <row r="73" spans="1:107" s="20" customFormat="1" ht="43.5" customHeight="1">
      <c r="A73" s="19"/>
      <c r="B73" s="35" t="s">
        <v>127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49"/>
      <c r="AX73" s="50" t="s">
        <v>34</v>
      </c>
      <c r="AY73" s="50"/>
      <c r="AZ73" s="50"/>
      <c r="BA73" s="50"/>
      <c r="BB73" s="50"/>
      <c r="BC73" s="50"/>
      <c r="BD73" s="50"/>
      <c r="BE73" s="50"/>
      <c r="BF73" s="50"/>
      <c r="BG73" s="22"/>
      <c r="BH73" s="31">
        <v>1731200</v>
      </c>
      <c r="BI73" s="58">
        <f>BH73</f>
        <v>1731200</v>
      </c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48">
        <v>1</v>
      </c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53">
        <f>BI73*BX73</f>
        <v>1731200</v>
      </c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</row>
    <row r="74" spans="1:107" s="20" customFormat="1" ht="69.75" customHeight="1">
      <c r="A74" s="19"/>
      <c r="B74" s="35" t="s">
        <v>128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49"/>
      <c r="AX74" s="50" t="s">
        <v>35</v>
      </c>
      <c r="AY74" s="50"/>
      <c r="AZ74" s="50"/>
      <c r="BA74" s="50"/>
      <c r="BB74" s="50"/>
      <c r="BC74" s="50"/>
      <c r="BD74" s="50"/>
      <c r="BE74" s="50"/>
      <c r="BF74" s="50"/>
      <c r="BG74" s="22"/>
      <c r="BH74" s="22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>
        <v>1</v>
      </c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</row>
    <row r="75" spans="1:107" s="20" customFormat="1" ht="43.5" customHeight="1">
      <c r="A75" s="19"/>
      <c r="B75" s="35" t="s">
        <v>129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49"/>
      <c r="AX75" s="50" t="s">
        <v>36</v>
      </c>
      <c r="AY75" s="50"/>
      <c r="AZ75" s="50"/>
      <c r="BA75" s="50"/>
      <c r="BB75" s="50"/>
      <c r="BC75" s="50"/>
      <c r="BD75" s="50"/>
      <c r="BE75" s="50"/>
      <c r="BF75" s="50"/>
      <c r="BG75" s="22"/>
      <c r="BH75" s="22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>
        <v>1</v>
      </c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</row>
    <row r="76" spans="1:107" s="20" customFormat="1" ht="43.5" customHeight="1">
      <c r="A76" s="19"/>
      <c r="B76" s="35" t="s">
        <v>130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49"/>
      <c r="AX76" s="50" t="s">
        <v>120</v>
      </c>
      <c r="AY76" s="50"/>
      <c r="AZ76" s="50"/>
      <c r="BA76" s="50"/>
      <c r="BB76" s="50"/>
      <c r="BC76" s="50"/>
      <c r="BD76" s="50"/>
      <c r="BE76" s="50"/>
      <c r="BF76" s="50"/>
      <c r="BG76" s="22"/>
      <c r="BH76" s="31">
        <v>643800.3</v>
      </c>
      <c r="BI76" s="58">
        <v>280000</v>
      </c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48">
        <v>1</v>
      </c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53">
        <f>BI76*BX76</f>
        <v>280000</v>
      </c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</row>
    <row r="77" spans="1:107" s="20" customFormat="1" ht="13.5">
      <c r="A77" s="19"/>
      <c r="B77" s="35" t="s">
        <v>131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49"/>
      <c r="AX77" s="50" t="s">
        <v>38</v>
      </c>
      <c r="AY77" s="50"/>
      <c r="AZ77" s="50"/>
      <c r="BA77" s="50"/>
      <c r="BB77" s="50"/>
      <c r="BC77" s="50"/>
      <c r="BD77" s="50"/>
      <c r="BE77" s="50"/>
      <c r="BF77" s="50"/>
      <c r="BG77" s="22"/>
      <c r="BH77" s="22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>
        <v>1</v>
      </c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</row>
    <row r="78" spans="1:107" s="20" customFormat="1" ht="13.5">
      <c r="A78" s="19"/>
      <c r="B78" s="35" t="s">
        <v>132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49"/>
      <c r="AX78" s="50" t="s">
        <v>121</v>
      </c>
      <c r="AY78" s="50"/>
      <c r="AZ78" s="50"/>
      <c r="BA78" s="50"/>
      <c r="BB78" s="50"/>
      <c r="BC78" s="50"/>
      <c r="BD78" s="50"/>
      <c r="BE78" s="50"/>
      <c r="BF78" s="50"/>
      <c r="BG78" s="31">
        <v>263201.28</v>
      </c>
      <c r="BH78" s="31">
        <v>108253.71</v>
      </c>
      <c r="BI78" s="58">
        <f>BG78+BH78</f>
        <v>371454.99000000005</v>
      </c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7">
        <v>0.1</v>
      </c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6">
        <f>BI78*BX78</f>
        <v>37145.499</v>
      </c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</row>
    <row r="79" spans="1:107" s="20" customFormat="1" ht="13.5">
      <c r="A79" s="19"/>
      <c r="B79" s="35" t="s">
        <v>133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49"/>
      <c r="AX79" s="50" t="s">
        <v>39</v>
      </c>
      <c r="AY79" s="50"/>
      <c r="AZ79" s="50"/>
      <c r="BA79" s="50"/>
      <c r="BB79" s="50"/>
      <c r="BC79" s="50"/>
      <c r="BD79" s="50"/>
      <c r="BE79" s="50"/>
      <c r="BF79" s="50"/>
      <c r="BG79" s="31">
        <f>SUM(BG56:BG78)</f>
        <v>5410023.180000001</v>
      </c>
      <c r="BH79" s="31">
        <f>SUM(BH56:BH78)</f>
        <v>2612695.87</v>
      </c>
      <c r="BI79" s="56">
        <f>SUM(BI56:BW78)</f>
        <v>7658918.750000001</v>
      </c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48" t="s">
        <v>37</v>
      </c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56">
        <f>SUM(CN56:DC78)</f>
        <v>7324609.259000001</v>
      </c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</row>
    <row r="80" spans="1:107" s="20" customFormat="1" ht="13.5">
      <c r="A80" s="19"/>
      <c r="B80" s="35" t="s">
        <v>27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49"/>
    </row>
    <row r="81" spans="1:107" s="20" customFormat="1" ht="43.5" customHeight="1">
      <c r="A81" s="19"/>
      <c r="B81" s="35" t="s">
        <v>157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49"/>
      <c r="AX81" s="50" t="s">
        <v>40</v>
      </c>
      <c r="AY81" s="50"/>
      <c r="AZ81" s="50"/>
      <c r="BA81" s="50"/>
      <c r="BB81" s="50"/>
      <c r="BC81" s="50"/>
      <c r="BD81" s="50"/>
      <c r="BE81" s="50"/>
      <c r="BF81" s="50"/>
      <c r="BG81" s="31">
        <v>36644072.17</v>
      </c>
      <c r="BH81" s="31">
        <v>18825548.34</v>
      </c>
      <c r="BI81" s="56">
        <f>BG81+BH81</f>
        <v>55469620.510000005</v>
      </c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48">
        <v>1</v>
      </c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53">
        <f>BI81*BX81</f>
        <v>55469620.510000005</v>
      </c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</row>
    <row r="82" spans="1:107" s="20" customFormat="1" ht="28.5" customHeight="1">
      <c r="A82" s="19"/>
      <c r="B82" s="35" t="s">
        <v>134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49"/>
      <c r="CN82" s="53">
        <f>CN81+CN34+CN79+CN54+CN38+CN30</f>
        <v>369639976.119</v>
      </c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</row>
    <row r="83" spans="1:107" s="20" customFormat="1" ht="97.5" customHeight="1">
      <c r="A83" s="19"/>
      <c r="B83" s="35" t="s">
        <v>158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49"/>
      <c r="CN83" s="53">
        <f>CN82</f>
        <v>369639976.119</v>
      </c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</row>
    <row r="84" spans="1:107" s="20" customFormat="1" ht="13.5">
      <c r="A84" s="19"/>
      <c r="B84" s="35" t="s">
        <v>139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49"/>
    </row>
    <row r="85" spans="1:107" s="20" customFormat="1" ht="56.25" customHeight="1">
      <c r="A85" s="19"/>
      <c r="B85" s="35" t="s">
        <v>140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49"/>
      <c r="AX85" s="50" t="s">
        <v>135</v>
      </c>
      <c r="AY85" s="50"/>
      <c r="AZ85" s="50"/>
      <c r="BA85" s="50"/>
      <c r="BB85" s="50"/>
      <c r="BC85" s="50"/>
      <c r="BD85" s="50"/>
      <c r="BE85" s="50"/>
      <c r="BF85" s="50"/>
      <c r="BG85" s="22"/>
      <c r="BH85" s="22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 t="s">
        <v>37</v>
      </c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</row>
    <row r="86" spans="1:107" s="20" customFormat="1" ht="28.5" customHeight="1">
      <c r="A86" s="19"/>
      <c r="B86" s="35" t="s">
        <v>141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49"/>
      <c r="AX86" s="50" t="s">
        <v>136</v>
      </c>
      <c r="AY86" s="50"/>
      <c r="AZ86" s="50"/>
      <c r="BA86" s="50"/>
      <c r="BB86" s="50"/>
      <c r="BC86" s="50"/>
      <c r="BD86" s="50"/>
      <c r="BE86" s="50"/>
      <c r="BF86" s="50"/>
      <c r="BG86" s="22"/>
      <c r="BH86" s="22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 t="s">
        <v>37</v>
      </c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</row>
    <row r="87" spans="1:107" s="20" customFormat="1" ht="28.5" customHeight="1">
      <c r="A87" s="19"/>
      <c r="B87" s="35" t="s">
        <v>142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49"/>
      <c r="AX87" s="50" t="s">
        <v>137</v>
      </c>
      <c r="AY87" s="50"/>
      <c r="AZ87" s="50"/>
      <c r="BA87" s="50"/>
      <c r="BB87" s="50"/>
      <c r="BC87" s="50"/>
      <c r="BD87" s="50"/>
      <c r="BE87" s="50"/>
      <c r="BF87" s="50"/>
      <c r="BG87" s="26"/>
      <c r="BH87" s="26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48" t="s">
        <v>37</v>
      </c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</row>
    <row r="88" spans="1:107" s="20" customFormat="1" ht="13.5">
      <c r="A88" s="19"/>
      <c r="B88" s="35" t="s">
        <v>44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49"/>
      <c r="AX88" s="50" t="s">
        <v>138</v>
      </c>
      <c r="AY88" s="50"/>
      <c r="AZ88" s="50"/>
      <c r="BA88" s="50"/>
      <c r="BB88" s="50"/>
      <c r="BC88" s="50"/>
      <c r="BD88" s="50"/>
      <c r="BE88" s="50"/>
      <c r="BF88" s="50"/>
      <c r="BG88" s="31">
        <v>37408445.21</v>
      </c>
      <c r="BH88" s="31">
        <v>9960771.66</v>
      </c>
      <c r="BI88" s="56">
        <f>BG88+BH88</f>
        <v>47369216.870000005</v>
      </c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48" t="s">
        <v>37</v>
      </c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55">
        <f>BI88</f>
        <v>47369216.870000005</v>
      </c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</row>
    <row r="89" spans="1:107" s="20" customFormat="1" ht="43.5" customHeight="1">
      <c r="A89" s="19"/>
      <c r="B89" s="35" t="s">
        <v>147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49"/>
      <c r="AX89" s="50" t="s">
        <v>143</v>
      </c>
      <c r="AY89" s="50"/>
      <c r="AZ89" s="50"/>
      <c r="BA89" s="50"/>
      <c r="BB89" s="50"/>
      <c r="BC89" s="50"/>
      <c r="BD89" s="50"/>
      <c r="BE89" s="50"/>
      <c r="BF89" s="50"/>
      <c r="BG89" s="22"/>
      <c r="BH89" s="22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 t="s">
        <v>37</v>
      </c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</row>
    <row r="90" spans="1:107" s="20" customFormat="1" ht="28.5" customHeight="1">
      <c r="A90" s="19"/>
      <c r="B90" s="35" t="s">
        <v>146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49"/>
      <c r="AX90" s="50" t="s">
        <v>144</v>
      </c>
      <c r="AY90" s="50"/>
      <c r="AZ90" s="50"/>
      <c r="BA90" s="50"/>
      <c r="BB90" s="50"/>
      <c r="BC90" s="50"/>
      <c r="BD90" s="50"/>
      <c r="BE90" s="50"/>
      <c r="BF90" s="50"/>
      <c r="BG90" s="31">
        <v>802256.22</v>
      </c>
      <c r="BH90" s="31">
        <v>328383.16</v>
      </c>
      <c r="BI90" s="56">
        <f>BG90+BH90</f>
        <v>1130639.38</v>
      </c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48" t="s">
        <v>37</v>
      </c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55">
        <f>BI90</f>
        <v>1130639.38</v>
      </c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</row>
    <row r="91" spans="1:107" s="20" customFormat="1" ht="84" customHeight="1">
      <c r="A91" s="19"/>
      <c r="B91" s="35" t="s">
        <v>148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49"/>
      <c r="AX91" s="50" t="s">
        <v>41</v>
      </c>
      <c r="AY91" s="50"/>
      <c r="AZ91" s="50"/>
      <c r="BA91" s="50"/>
      <c r="BB91" s="50"/>
      <c r="BC91" s="50"/>
      <c r="BD91" s="50"/>
      <c r="BE91" s="50"/>
      <c r="BF91" s="50"/>
      <c r="BG91" s="22"/>
      <c r="BH91" s="22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 t="s">
        <v>37</v>
      </c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</row>
    <row r="92" spans="1:107" s="20" customFormat="1" ht="13.5">
      <c r="A92" s="19"/>
      <c r="B92" s="35" t="s">
        <v>149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49"/>
      <c r="AX92" s="50" t="s">
        <v>145</v>
      </c>
      <c r="AY92" s="50"/>
      <c r="AZ92" s="50"/>
      <c r="BA92" s="50"/>
      <c r="BB92" s="50"/>
      <c r="BC92" s="50"/>
      <c r="BD92" s="50"/>
      <c r="BE92" s="50"/>
      <c r="BF92" s="50"/>
      <c r="BG92" s="22"/>
      <c r="BH92" s="22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 t="s">
        <v>37</v>
      </c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</row>
    <row r="93" spans="1:107" s="20" customFormat="1" ht="28.5" customHeight="1">
      <c r="A93" s="19"/>
      <c r="B93" s="35" t="s">
        <v>150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49"/>
      <c r="AX93" s="50" t="s">
        <v>42</v>
      </c>
      <c r="AY93" s="50"/>
      <c r="AZ93" s="50"/>
      <c r="BA93" s="50"/>
      <c r="BB93" s="50"/>
      <c r="BC93" s="50"/>
      <c r="BD93" s="50"/>
      <c r="BE93" s="50"/>
      <c r="BF93" s="50"/>
      <c r="BG93" s="22"/>
      <c r="BH93" s="22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 t="s">
        <v>37</v>
      </c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</row>
    <row r="94" spans="1:107" s="20" customFormat="1" ht="56.25" customHeight="1">
      <c r="A94" s="19"/>
      <c r="B94" s="35" t="s">
        <v>151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49"/>
      <c r="AX94" s="50" t="s">
        <v>43</v>
      </c>
      <c r="AY94" s="50"/>
      <c r="AZ94" s="50"/>
      <c r="BA94" s="50"/>
      <c r="BB94" s="50"/>
      <c r="BC94" s="50"/>
      <c r="BD94" s="50"/>
      <c r="BE94" s="50"/>
      <c r="BF94" s="50"/>
      <c r="BG94" s="22"/>
      <c r="BH94" s="22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 t="s">
        <v>37</v>
      </c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</row>
    <row r="95" spans="1:107" s="20" customFormat="1" ht="13.5">
      <c r="A95" s="19"/>
      <c r="B95" s="35" t="s">
        <v>152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6"/>
      <c r="AY95" s="36"/>
      <c r="AZ95" s="36"/>
      <c r="BA95" s="36"/>
      <c r="BB95" s="36"/>
      <c r="BC95" s="36"/>
      <c r="BD95" s="36"/>
      <c r="BE95" s="36"/>
      <c r="BF95" s="36"/>
      <c r="BG95" s="23"/>
      <c r="BH95" s="23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52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53">
        <f>CN88+CN90</f>
        <v>48499856.25000001</v>
      </c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</row>
    <row r="96" spans="1:107" s="20" customFormat="1" ht="13.5">
      <c r="A96" s="19"/>
      <c r="B96" s="35" t="s">
        <v>153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49"/>
    </row>
    <row r="97" spans="1:107" s="20" customFormat="1" ht="13.5">
      <c r="A97" s="19"/>
      <c r="B97" s="35" t="s">
        <v>154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6"/>
      <c r="AY97" s="36"/>
      <c r="AZ97" s="36"/>
      <c r="BA97" s="36"/>
      <c r="BB97" s="36"/>
      <c r="BC97" s="36"/>
      <c r="BD97" s="36"/>
      <c r="BE97" s="36"/>
      <c r="BF97" s="36"/>
      <c r="BG97" s="23"/>
      <c r="BH97" s="23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53">
        <f>CN83-CN95</f>
        <v>321140119.869</v>
      </c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</row>
    <row r="99" spans="1:76" ht="15">
      <c r="A99" s="1" t="s">
        <v>7</v>
      </c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1" t="s">
        <v>173</v>
      </c>
    </row>
    <row r="100" spans="1:75" s="2" customFormat="1" ht="15">
      <c r="A100" s="1"/>
      <c r="B100" s="1"/>
      <c r="AR100" s="51" t="s">
        <v>9</v>
      </c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</row>
    <row r="101" spans="1:76" ht="15">
      <c r="A101" s="1" t="s">
        <v>8</v>
      </c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1" t="s">
        <v>170</v>
      </c>
    </row>
    <row r="102" spans="1:75" s="2" customFormat="1" ht="15">
      <c r="A102" s="1"/>
      <c r="B102" s="1"/>
      <c r="AR102" s="51" t="s">
        <v>9</v>
      </c>
      <c r="AS102" s="51"/>
      <c r="AT102" s="51"/>
      <c r="AU102" s="51"/>
      <c r="AV102" s="51"/>
      <c r="AW102" s="51"/>
      <c r="AX102" s="51"/>
      <c r="AY102" s="51"/>
      <c r="AZ102" s="51"/>
      <c r="BA102" s="51"/>
      <c r="BB102" s="51"/>
      <c r="BC102" s="51"/>
      <c r="BD102" s="51"/>
      <c r="BE102" s="51"/>
      <c r="BF102" s="51"/>
      <c r="BG102" s="51"/>
      <c r="BH102" s="51"/>
      <c r="BI102" s="51"/>
      <c r="BJ102" s="51"/>
      <c r="BK102" s="51"/>
      <c r="BL102" s="51"/>
      <c r="BM102" s="51"/>
      <c r="BN102" s="51"/>
      <c r="BO102" s="51"/>
      <c r="BP102" s="51"/>
      <c r="BQ102" s="51"/>
      <c r="BR102" s="51"/>
      <c r="BS102" s="51"/>
      <c r="BT102" s="51"/>
      <c r="BU102" s="51"/>
      <c r="BV102" s="51"/>
      <c r="BW102" s="51"/>
    </row>
  </sheetData>
  <sheetProtection/>
  <mergeCells count="362">
    <mergeCell ref="CN48:DC48"/>
    <mergeCell ref="B48:AW48"/>
    <mergeCell ref="AX48:BF48"/>
    <mergeCell ref="BI48:BW48"/>
    <mergeCell ref="BX48:CM48"/>
    <mergeCell ref="B81:AW81"/>
    <mergeCell ref="AX81:BF81"/>
    <mergeCell ref="BI86:BW86"/>
    <mergeCell ref="BX47:CM47"/>
    <mergeCell ref="AR99:BW99"/>
    <mergeCell ref="AR100:BW100"/>
    <mergeCell ref="BI81:BW81"/>
    <mergeCell ref="B89:AW89"/>
    <mergeCell ref="AX89:BF89"/>
    <mergeCell ref="BI89:BW89"/>
    <mergeCell ref="B87:AW87"/>
    <mergeCell ref="B97:AW97"/>
    <mergeCell ref="AX97:BF97"/>
    <mergeCell ref="AG8:AY8"/>
    <mergeCell ref="AG9:AY9"/>
    <mergeCell ref="B52:AW52"/>
    <mergeCell ref="B78:AW78"/>
    <mergeCell ref="AX78:BF78"/>
    <mergeCell ref="AX29:BF29"/>
    <mergeCell ref="B34:AW34"/>
    <mergeCell ref="AX34:BF34"/>
    <mergeCell ref="AX52:BF52"/>
    <mergeCell ref="B69:AW69"/>
    <mergeCell ref="BX97:CM97"/>
    <mergeCell ref="CN82:DC82"/>
    <mergeCell ref="B82:CM82"/>
    <mergeCell ref="CN97:DC97"/>
    <mergeCell ref="BX86:CM86"/>
    <mergeCell ref="B86:AW86"/>
    <mergeCell ref="CN89:DC89"/>
    <mergeCell ref="B90:AW90"/>
    <mergeCell ref="AX90:BF90"/>
    <mergeCell ref="B79:AW79"/>
    <mergeCell ref="BI79:BW79"/>
    <mergeCell ref="BX79:CM79"/>
    <mergeCell ref="B85:AW85"/>
    <mergeCell ref="AX85:BF85"/>
    <mergeCell ref="BI85:BW85"/>
    <mergeCell ref="CN78:DC78"/>
    <mergeCell ref="B49:AW49"/>
    <mergeCell ref="AX49:BF49"/>
    <mergeCell ref="BI49:BW49"/>
    <mergeCell ref="B51:AW51"/>
    <mergeCell ref="AX51:BF51"/>
    <mergeCell ref="BI51:BW51"/>
    <mergeCell ref="BX51:CM51"/>
    <mergeCell ref="AX69:BF69"/>
    <mergeCell ref="BI69:BW69"/>
    <mergeCell ref="BI52:BW52"/>
    <mergeCell ref="BX52:CM52"/>
    <mergeCell ref="B35:DC35"/>
    <mergeCell ref="B39:DC39"/>
    <mergeCell ref="B36:AW36"/>
    <mergeCell ref="AX36:BF36"/>
    <mergeCell ref="CN47:DC47"/>
    <mergeCell ref="B47:AW47"/>
    <mergeCell ref="AX47:BF47"/>
    <mergeCell ref="BI47:BW47"/>
    <mergeCell ref="BX29:CM29"/>
    <mergeCell ref="B31:DC31"/>
    <mergeCell ref="B32:AW32"/>
    <mergeCell ref="AX32:BF32"/>
    <mergeCell ref="BI32:BW32"/>
    <mergeCell ref="BX32:CM32"/>
    <mergeCell ref="CN32:DC32"/>
    <mergeCell ref="BX69:CM69"/>
    <mergeCell ref="CN69:DC69"/>
    <mergeCell ref="BX49:CM49"/>
    <mergeCell ref="CN49:DC49"/>
    <mergeCell ref="CN50:DC50"/>
    <mergeCell ref="CN51:DC51"/>
    <mergeCell ref="CN52:DC52"/>
    <mergeCell ref="CN53:DC53"/>
    <mergeCell ref="CN54:DC54"/>
    <mergeCell ref="B55:DC55"/>
    <mergeCell ref="B53:AW53"/>
    <mergeCell ref="AX53:BF53"/>
    <mergeCell ref="BI53:BW53"/>
    <mergeCell ref="BX53:CM53"/>
    <mergeCell ref="B54:AW54"/>
    <mergeCell ref="AX54:BF54"/>
    <mergeCell ref="BI54:BW54"/>
    <mergeCell ref="BX54:CM54"/>
    <mergeCell ref="AX28:BF28"/>
    <mergeCell ref="B28:AW28"/>
    <mergeCell ref="BI28:BW28"/>
    <mergeCell ref="BX28:CM28"/>
    <mergeCell ref="B33:AW33"/>
    <mergeCell ref="AX33:BF33"/>
    <mergeCell ref="BI33:BW33"/>
    <mergeCell ref="BX33:CM33"/>
    <mergeCell ref="B29:AW29"/>
    <mergeCell ref="BI29:BW29"/>
    <mergeCell ref="CN26:DC26"/>
    <mergeCell ref="B68:AW68"/>
    <mergeCell ref="AX68:BF68"/>
    <mergeCell ref="BI68:BW68"/>
    <mergeCell ref="BX68:CM68"/>
    <mergeCell ref="CN68:DC68"/>
    <mergeCell ref="B50:AW50"/>
    <mergeCell ref="AX50:BF50"/>
    <mergeCell ref="BI50:BW50"/>
    <mergeCell ref="BX50:CM50"/>
    <mergeCell ref="B26:AW26"/>
    <mergeCell ref="AX26:BF26"/>
    <mergeCell ref="BI26:BW26"/>
    <mergeCell ref="BX26:CM26"/>
    <mergeCell ref="BI27:BW27"/>
    <mergeCell ref="BX27:CM27"/>
    <mergeCell ref="B23:DC23"/>
    <mergeCell ref="B24:DC24"/>
    <mergeCell ref="B25:AW25"/>
    <mergeCell ref="AX25:BF25"/>
    <mergeCell ref="BI25:BW25"/>
    <mergeCell ref="BX25:CM25"/>
    <mergeCell ref="CN25:DC25"/>
    <mergeCell ref="CN21:DC21"/>
    <mergeCell ref="A22:AW22"/>
    <mergeCell ref="AX22:BF22"/>
    <mergeCell ref="BI22:BW22"/>
    <mergeCell ref="BX22:CM22"/>
    <mergeCell ref="CN22:DC22"/>
    <mergeCell ref="A21:AW21"/>
    <mergeCell ref="AX21:BF21"/>
    <mergeCell ref="BI21:BW21"/>
    <mergeCell ref="BX21:CM21"/>
    <mergeCell ref="BI57:BW57"/>
    <mergeCell ref="BX57:CM57"/>
    <mergeCell ref="B56:AW56"/>
    <mergeCell ref="AX56:BF56"/>
    <mergeCell ref="BI56:BW56"/>
    <mergeCell ref="BX56:CM56"/>
    <mergeCell ref="CN56:DC56"/>
    <mergeCell ref="B67:AW67"/>
    <mergeCell ref="AX67:BF67"/>
    <mergeCell ref="BI67:BW67"/>
    <mergeCell ref="BX67:CM67"/>
    <mergeCell ref="CN67:DC67"/>
    <mergeCell ref="B57:AW57"/>
    <mergeCell ref="AX57:BF57"/>
    <mergeCell ref="B58:AW58"/>
    <mergeCell ref="AX58:BF58"/>
    <mergeCell ref="CN27:DC27"/>
    <mergeCell ref="CN28:DC28"/>
    <mergeCell ref="CN29:DC29"/>
    <mergeCell ref="B30:AW30"/>
    <mergeCell ref="AX30:BF30"/>
    <mergeCell ref="BI30:BW30"/>
    <mergeCell ref="BX30:CM30"/>
    <mergeCell ref="CN30:DC30"/>
    <mergeCell ref="B27:AW27"/>
    <mergeCell ref="AX27:BF27"/>
    <mergeCell ref="CN33:DC33"/>
    <mergeCell ref="BX34:CM34"/>
    <mergeCell ref="CN34:DC34"/>
    <mergeCell ref="BI34:BW34"/>
    <mergeCell ref="BI36:BW36"/>
    <mergeCell ref="BX36:CM36"/>
    <mergeCell ref="CN36:DC36"/>
    <mergeCell ref="B37:AW37"/>
    <mergeCell ref="BX37:CM37"/>
    <mergeCell ref="CN37:DC37"/>
    <mergeCell ref="B38:AW38"/>
    <mergeCell ref="AX38:BF38"/>
    <mergeCell ref="BI38:BW38"/>
    <mergeCell ref="BX38:CM38"/>
    <mergeCell ref="CN38:DC38"/>
    <mergeCell ref="AX37:BF37"/>
    <mergeCell ref="BI37:BW37"/>
    <mergeCell ref="CN57:DC57"/>
    <mergeCell ref="B40:AW40"/>
    <mergeCell ref="AX40:BF40"/>
    <mergeCell ref="BI40:BW40"/>
    <mergeCell ref="BX40:CM40"/>
    <mergeCell ref="CN40:DC40"/>
    <mergeCell ref="B41:AW41"/>
    <mergeCell ref="AX41:BF41"/>
    <mergeCell ref="BI41:BW41"/>
    <mergeCell ref="BX41:CM41"/>
    <mergeCell ref="CN41:DC41"/>
    <mergeCell ref="B42:AW42"/>
    <mergeCell ref="BI42:BW42"/>
    <mergeCell ref="BX42:CM42"/>
    <mergeCell ref="CN42:DC42"/>
    <mergeCell ref="CN43:DC43"/>
    <mergeCell ref="AX42:BF42"/>
    <mergeCell ref="B44:AW44"/>
    <mergeCell ref="AX44:BF44"/>
    <mergeCell ref="BI44:BW44"/>
    <mergeCell ref="BX44:CM44"/>
    <mergeCell ref="CN44:DC44"/>
    <mergeCell ref="B43:AW43"/>
    <mergeCell ref="AX43:BF43"/>
    <mergeCell ref="BI43:BW43"/>
    <mergeCell ref="BX43:CM43"/>
    <mergeCell ref="CN45:DC45"/>
    <mergeCell ref="B46:AW46"/>
    <mergeCell ref="AX46:BF46"/>
    <mergeCell ref="BI46:BW46"/>
    <mergeCell ref="BX46:CM46"/>
    <mergeCell ref="CN46:DC46"/>
    <mergeCell ref="B45:AW45"/>
    <mergeCell ref="AX45:BF45"/>
    <mergeCell ref="BI45:BW45"/>
    <mergeCell ref="BX45:CM45"/>
    <mergeCell ref="CN58:DC58"/>
    <mergeCell ref="B59:AW59"/>
    <mergeCell ref="AX59:BF59"/>
    <mergeCell ref="BI59:BW59"/>
    <mergeCell ref="BX59:CM59"/>
    <mergeCell ref="CN59:DC59"/>
    <mergeCell ref="BI58:BW58"/>
    <mergeCell ref="BX58:CM58"/>
    <mergeCell ref="CN60:DC60"/>
    <mergeCell ref="B61:AW61"/>
    <mergeCell ref="AX61:BF61"/>
    <mergeCell ref="BI61:BW61"/>
    <mergeCell ref="BX61:CM61"/>
    <mergeCell ref="CN61:DC61"/>
    <mergeCell ref="B60:AW60"/>
    <mergeCell ref="AX60:BF60"/>
    <mergeCell ref="BI60:BW60"/>
    <mergeCell ref="BX60:CM60"/>
    <mergeCell ref="CN62:DC62"/>
    <mergeCell ref="B63:AW63"/>
    <mergeCell ref="AX63:BF63"/>
    <mergeCell ref="BI63:BW63"/>
    <mergeCell ref="BX63:CM63"/>
    <mergeCell ref="CN63:DC63"/>
    <mergeCell ref="B62:AW62"/>
    <mergeCell ref="AX62:BF62"/>
    <mergeCell ref="BI62:BW62"/>
    <mergeCell ref="BX62:CM62"/>
    <mergeCell ref="CN64:DC64"/>
    <mergeCell ref="B65:AW65"/>
    <mergeCell ref="AX65:BF65"/>
    <mergeCell ref="BI65:BW65"/>
    <mergeCell ref="BX65:CM65"/>
    <mergeCell ref="CN65:DC65"/>
    <mergeCell ref="B64:AW64"/>
    <mergeCell ref="AX64:BF64"/>
    <mergeCell ref="BI64:BW64"/>
    <mergeCell ref="BX64:CM64"/>
    <mergeCell ref="CN66:DC66"/>
    <mergeCell ref="B70:AW70"/>
    <mergeCell ref="AX70:BF70"/>
    <mergeCell ref="BI70:BW70"/>
    <mergeCell ref="BX70:CM70"/>
    <mergeCell ref="CN70:DC70"/>
    <mergeCell ref="B66:AW66"/>
    <mergeCell ref="AX66:BF66"/>
    <mergeCell ref="BI66:BW66"/>
    <mergeCell ref="BX66:CM66"/>
    <mergeCell ref="CN71:DC71"/>
    <mergeCell ref="B72:AW72"/>
    <mergeCell ref="AX72:BF72"/>
    <mergeCell ref="BI72:BW72"/>
    <mergeCell ref="BX72:CM72"/>
    <mergeCell ref="CN72:DC72"/>
    <mergeCell ref="B71:AW71"/>
    <mergeCell ref="AX71:BF71"/>
    <mergeCell ref="BI71:BW71"/>
    <mergeCell ref="BX71:CM71"/>
    <mergeCell ref="CN73:DC73"/>
    <mergeCell ref="B74:AW74"/>
    <mergeCell ref="AX74:BF74"/>
    <mergeCell ref="BI74:BW74"/>
    <mergeCell ref="BX74:CM74"/>
    <mergeCell ref="CN74:DC74"/>
    <mergeCell ref="B73:AW73"/>
    <mergeCell ref="AX73:BF73"/>
    <mergeCell ref="BI73:BW73"/>
    <mergeCell ref="BX73:CM73"/>
    <mergeCell ref="CN75:DC75"/>
    <mergeCell ref="B76:AW76"/>
    <mergeCell ref="AX76:BF76"/>
    <mergeCell ref="BI76:BW76"/>
    <mergeCell ref="BX76:CM76"/>
    <mergeCell ref="CN76:DC76"/>
    <mergeCell ref="B75:AW75"/>
    <mergeCell ref="AX75:BF75"/>
    <mergeCell ref="BI75:BW75"/>
    <mergeCell ref="BX75:CM75"/>
    <mergeCell ref="AX77:BF77"/>
    <mergeCell ref="BI77:BW77"/>
    <mergeCell ref="BX77:CM77"/>
    <mergeCell ref="AX87:BF87"/>
    <mergeCell ref="BI87:BW87"/>
    <mergeCell ref="BI78:BW78"/>
    <mergeCell ref="AX86:BF86"/>
    <mergeCell ref="AX79:BF79"/>
    <mergeCell ref="B80:DC80"/>
    <mergeCell ref="CN81:DC81"/>
    <mergeCell ref="CN77:DC77"/>
    <mergeCell ref="CN83:DC83"/>
    <mergeCell ref="BX85:CM85"/>
    <mergeCell ref="CN85:DC85"/>
    <mergeCell ref="BX81:CM81"/>
    <mergeCell ref="CN79:DC79"/>
    <mergeCell ref="BX78:CM78"/>
    <mergeCell ref="B83:CM83"/>
    <mergeCell ref="B84:DC84"/>
    <mergeCell ref="B77:AW77"/>
    <mergeCell ref="CN86:DC86"/>
    <mergeCell ref="BX87:CM87"/>
    <mergeCell ref="CN87:DC87"/>
    <mergeCell ref="BX88:CM88"/>
    <mergeCell ref="B88:AW88"/>
    <mergeCell ref="AX88:BF88"/>
    <mergeCell ref="BI88:BW88"/>
    <mergeCell ref="CN88:DC88"/>
    <mergeCell ref="BX89:CM89"/>
    <mergeCell ref="CN93:DC93"/>
    <mergeCell ref="B92:AW92"/>
    <mergeCell ref="AX92:BF92"/>
    <mergeCell ref="BI92:BW92"/>
    <mergeCell ref="BX92:CM92"/>
    <mergeCell ref="BX90:CM90"/>
    <mergeCell ref="CN90:DC90"/>
    <mergeCell ref="BI90:BW90"/>
    <mergeCell ref="BX91:CM91"/>
    <mergeCell ref="CN91:DC91"/>
    <mergeCell ref="CN95:DC95"/>
    <mergeCell ref="B94:AW94"/>
    <mergeCell ref="AX94:BF94"/>
    <mergeCell ref="BI94:BW94"/>
    <mergeCell ref="BX94:CM94"/>
    <mergeCell ref="CN92:DC92"/>
    <mergeCell ref="B93:AW93"/>
    <mergeCell ref="AX93:BF93"/>
    <mergeCell ref="BI93:BW93"/>
    <mergeCell ref="BX93:CM93"/>
    <mergeCell ref="AR102:BW102"/>
    <mergeCell ref="CN94:DC94"/>
    <mergeCell ref="BX95:CM95"/>
    <mergeCell ref="B96:DC96"/>
    <mergeCell ref="BI97:BW97"/>
    <mergeCell ref="CC8:DC8"/>
    <mergeCell ref="CL16:DC16"/>
    <mergeCell ref="CJ16:CK16"/>
    <mergeCell ref="AG16:CI16"/>
    <mergeCell ref="A11:DC11"/>
    <mergeCell ref="AZ9:CB9"/>
    <mergeCell ref="CC9:DC9"/>
    <mergeCell ref="AZ8:CB8"/>
    <mergeCell ref="BT13:CA13"/>
    <mergeCell ref="Z13:AS13"/>
    <mergeCell ref="AT13:AW13"/>
    <mergeCell ref="AX13:AY13"/>
    <mergeCell ref="BA13:BR13"/>
    <mergeCell ref="AR101:BW101"/>
    <mergeCell ref="B95:AW95"/>
    <mergeCell ref="AX95:BF95"/>
    <mergeCell ref="BI95:BW95"/>
    <mergeCell ref="B91:AW91"/>
    <mergeCell ref="AX91:BF91"/>
    <mergeCell ref="BI91:BW91"/>
  </mergeCells>
  <printOptions/>
  <pageMargins left="0.7874015748031497" right="0.5118110236220472" top="0.5905511811023623" bottom="0.3937007874015748" header="0.1968503937007874" footer="0.1968503937007874"/>
  <pageSetup fitToHeight="3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Романова Екатерина Владимировна</cp:lastModifiedBy>
  <cp:lastPrinted>2016-06-09T09:29:14Z</cp:lastPrinted>
  <dcterms:created xsi:type="dcterms:W3CDTF">2011-01-28T08:18:11Z</dcterms:created>
  <dcterms:modified xsi:type="dcterms:W3CDTF">2016-06-09T09:31:17Z</dcterms:modified>
  <cp:category/>
  <cp:version/>
  <cp:contentType/>
  <cp:contentStatus/>
</cp:coreProperties>
</file>